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https://ascendoconsulting-my.sharepoint.com/personal/dmateos_ascendoconsulting_es/Documents/Propuestas y clientes/MAPEX/"/>
    </mc:Choice>
  </mc:AlternateContent>
  <xr:revisionPtr revIDLastSave="0" documentId="8_{3ED9F425-D41C-461C-931D-A4F9EE4FE0FD}" xr6:coauthVersionLast="43" xr6:coauthVersionMax="43" xr10:uidLastSave="{00000000-0000-0000-0000-000000000000}"/>
  <bookViews>
    <workbookView xWindow="-120" yWindow="-120" windowWidth="20730" windowHeight="11160" tabRatio="859" xr2:uid="{00000000-000D-0000-FFFF-FFFF00000000}"/>
  </bookViews>
  <sheets>
    <sheet name="Portada" sheetId="1" r:id="rId1"/>
    <sheet name="Puntuación vbles" sheetId="2" r:id="rId2"/>
    <sheet name="Rangos" sheetId="72" r:id="rId3"/>
    <sheet name="Modelo de Estratificación_P1" sheetId="75" r:id="rId4"/>
    <sheet name="Rdo_Estratificación_P1" sheetId="76" r:id="rId5"/>
    <sheet name="Modelo Atención Farmacéutica" sheetId="74" r:id="rId6"/>
  </sheets>
  <definedNames>
    <definedName name="Ref" localSheetId="3">'Modelo de Estratificación_P1'!#REF!</definedName>
    <definedName name="Ref" localSheetId="4">Rdo_Estratificación_P1!#REF!</definedName>
    <definedName name="Ref">'Puntuación vbles'!$C$17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74" l="1"/>
  <c r="B38" i="74"/>
  <c r="G174" i="76"/>
  <c r="G160" i="76"/>
  <c r="I124" i="76"/>
  <c r="M101" i="2"/>
  <c r="I47" i="76" s="1"/>
  <c r="M121" i="2"/>
  <c r="G158" i="76"/>
  <c r="G148" i="76"/>
  <c r="G143" i="76" s="1"/>
  <c r="G145" i="76"/>
  <c r="G94" i="76"/>
  <c r="G80" i="76"/>
  <c r="G77" i="76"/>
  <c r="G68" i="76"/>
  <c r="G64" i="76"/>
  <c r="G57" i="76"/>
  <c r="G54" i="76"/>
  <c r="G51" i="76"/>
  <c r="G50" i="76"/>
  <c r="G30" i="76"/>
  <c r="G28" i="76" s="1"/>
  <c r="G34" i="76"/>
  <c r="G128" i="76"/>
  <c r="G126" i="76"/>
  <c r="G124" i="76"/>
  <c r="G119" i="76"/>
  <c r="G115" i="76"/>
  <c r="G111" i="76"/>
  <c r="G88" i="76"/>
  <c r="G47" i="76"/>
  <c r="G40" i="76"/>
  <c r="G38" i="76"/>
  <c r="G32" i="76"/>
  <c r="E15" i="76"/>
  <c r="E13" i="76"/>
  <c r="G108" i="76"/>
  <c r="G105" i="76"/>
  <c r="G180" i="76"/>
  <c r="G172" i="76"/>
  <c r="G168" i="76"/>
  <c r="G163" i="76"/>
  <c r="G155" i="76"/>
  <c r="G132" i="76"/>
  <c r="G151" i="76"/>
  <c r="G134" i="76"/>
  <c r="G36" i="76"/>
  <c r="E19" i="76"/>
  <c r="E17" i="76"/>
  <c r="M155" i="2"/>
  <c r="M256" i="2"/>
  <c r="I143" i="76" s="1"/>
  <c r="M178" i="2"/>
  <c r="M41" i="2"/>
  <c r="I28" i="76"/>
  <c r="G102" i="76"/>
  <c r="M196" i="2"/>
  <c r="I102" i="76"/>
  <c r="M8" i="2"/>
  <c r="I10" i="76" s="1"/>
  <c r="G10" i="76" l="1"/>
  <c r="E9" i="72"/>
  <c r="G8" i="76" l="1"/>
  <c r="G11" i="74" s="1"/>
  <c r="G9" i="74"/>
  <c r="O34" i="74" l="1"/>
  <c r="O58" i="74"/>
  <c r="O56" i="74"/>
  <c r="O44" i="74"/>
  <c r="O48" i="74"/>
  <c r="O66" i="74"/>
  <c r="O36" i="74"/>
  <c r="O46" i="74"/>
  <c r="O32" i="74"/>
  <c r="O26" i="74"/>
  <c r="O68" i="74"/>
  <c r="O62" i="74"/>
  <c r="O28" i="74"/>
  <c r="O60" i="74"/>
  <c r="O42" i="74"/>
  <c r="O50" i="74"/>
  <c r="O64" i="74"/>
  <c r="O30"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Mercader</author>
  </authors>
  <commentList>
    <comment ref="D225" authorId="0" shapeId="0" xr:uid="{00000000-0006-0000-0100-000001000000}">
      <text>
        <r>
          <rPr>
            <b/>
            <sz val="9"/>
            <color indexed="81"/>
            <rFont val="Tahoma"/>
            <family val="2"/>
          </rPr>
          <t>Ana Mercader:</t>
        </r>
        <r>
          <rPr>
            <sz val="9"/>
            <color indexed="81"/>
            <rFont val="Tahoma"/>
            <family val="2"/>
          </rPr>
          <t xml:space="preserve">
Variable informativa</t>
        </r>
      </text>
    </comment>
  </commentList>
</comments>
</file>

<file path=xl/sharedStrings.xml><?xml version="1.0" encoding="utf-8"?>
<sst xmlns="http://schemas.openxmlformats.org/spreadsheetml/2006/main" count="676" uniqueCount="303">
  <si>
    <t>Hospital</t>
  </si>
  <si>
    <t>Profesional</t>
  </si>
  <si>
    <t>- Su utilizacion, por tanto, debe ser puramente teórica y no debe dar lugar a ningún tipo de decisión / actuación clínica.</t>
  </si>
  <si>
    <t>- Para su utilización en la práctica clínica requiere de una validación previa a través de un proyecto de investigación.</t>
  </si>
  <si>
    <t>Con la colaboración de:</t>
  </si>
  <si>
    <t>Puntuación máxima del modelo</t>
  </si>
  <si>
    <t>No disponible</t>
  </si>
  <si>
    <t>Si</t>
  </si>
  <si>
    <t>No</t>
  </si>
  <si>
    <t>Paciente sin soporte social o familiar (incluye paciente geriátrico sin cuidador) o con condiciones socioeconómicas que pueden provocar que no mantenga o se administre el medicamento en las condiciones de salubridad y conservación adecuadas o mantenimiento de condiciones de vida saludables.</t>
  </si>
  <si>
    <t>Desórdenes mentales, deterioro cognitivo y dependencia funcional</t>
  </si>
  <si>
    <t>Riesgo de la medicación</t>
  </si>
  <si>
    <t>El paciente toma medicamentos con especiales recomendaciones de almacenaje/conservación (Ej. medicamentos que requieren una determinada temperatura, protección de la luz, condiciones de humedad, etc).</t>
  </si>
  <si>
    <t>Tratamiento en condiciones especiales</t>
  </si>
  <si>
    <t>Fuente</t>
  </si>
  <si>
    <r>
      <rPr>
        <b/>
        <sz val="11"/>
        <color theme="1"/>
        <rFont val="Calibri"/>
        <family val="2"/>
        <scheme val="minor"/>
      </rPr>
      <t>Consumo alcohólico de riesgo</t>
    </r>
    <r>
      <rPr>
        <sz val="11"/>
        <color theme="1"/>
        <rFont val="Calibri"/>
        <family val="2"/>
        <scheme val="minor"/>
      </rPr>
      <t>: mujeres &gt; 17 UBE/semana y hombres &gt; 28 UBE/semana</t>
    </r>
  </si>
  <si>
    <t>UBE= Unidad de Bebida Estándar (1UBE = 10g de alcohol puro = 1 caña de cerveza o 1 vaso pequeño de vino).</t>
  </si>
  <si>
    <t>Fuente:</t>
  </si>
  <si>
    <t>Referencia 6: Soporte social y condiciones socioeconómicas</t>
  </si>
  <si>
    <t>Referencia 8: Desórdenes mentales, deterioro cognitivo y dependencia funcional</t>
  </si>
  <si>
    <t>Relación del ISMP de medicamentos de alto riesgo en hospitales.</t>
  </si>
  <si>
    <t>Existe sospecha o evidencia de que el paciente no es adherente a su tratamiento. Determinación mediante 2 métodos indirectos de validación: registros informáticos de dispensación + Cuestionario Morinsky-Green-Levine.</t>
  </si>
  <si>
    <r>
      <t xml:space="preserve">- Registro informático de dispensación: </t>
    </r>
    <r>
      <rPr>
        <sz val="11"/>
        <color theme="1"/>
        <rFont val="Calibri"/>
        <family val="2"/>
        <scheme val="minor"/>
      </rPr>
      <t>paciente no adherente si el registro de dispensación es ≤90%</t>
    </r>
  </si>
  <si>
    <r>
      <t xml:space="preserve">- Cuestionario Morinsky-Green-Levine: </t>
    </r>
    <r>
      <rPr>
        <sz val="11"/>
        <color theme="1"/>
        <rFont val="Calibri"/>
        <family val="2"/>
        <scheme val="minor"/>
      </rPr>
      <t>el paciente se considera no adherente si responde de forma incorrecta a alguna de las 4 preguntas (Respuesta correcta: No/Sí/No/No).</t>
    </r>
  </si>
  <si>
    <t>1. ¿Olvida alguna vez tomar los medicamentos para tratar su enfermedad?</t>
  </si>
  <si>
    <t>2. ¿Toma los medicamentos a las horas indicadas?</t>
  </si>
  <si>
    <t>3. Cuando se encuentra bien, ¿deja de tomar la medicación?</t>
  </si>
  <si>
    <t>4. Si alguna vez le sienta mal, ¿deja usted de tomarla?</t>
  </si>
  <si>
    <t>Edad</t>
  </si>
  <si>
    <t>Paciente embarazada</t>
  </si>
  <si>
    <t>Alcoholismo y/o drogadicción</t>
  </si>
  <si>
    <t>Factores relacionados con el trato paciente-profesional</t>
  </si>
  <si>
    <t>Soporte social y condiciones socioeconómicas</t>
  </si>
  <si>
    <t>Nº hospitalizaciones y visitas a Urgencias</t>
  </si>
  <si>
    <t>Polimedicación</t>
  </si>
  <si>
    <t>El paciente toma 6 medicamentos o más, entendiendo como medicamento la forma farmacéutica acompañada de dosis y vía</t>
  </si>
  <si>
    <t>Interacciones</t>
  </si>
  <si>
    <t>DETALLE DE LOS RESULTADOS POR VARIABLE DE ANÁLISIS</t>
  </si>
  <si>
    <t>Puntuación máxima</t>
  </si>
  <si>
    <t>Edad:</t>
  </si>
  <si>
    <t>Sexo:</t>
  </si>
  <si>
    <t>Hombre</t>
  </si>
  <si>
    <t>Mujer</t>
  </si>
  <si>
    <t>Índice de Pfeiffer</t>
  </si>
  <si>
    <t>Diagnóstico:</t>
  </si>
  <si>
    <t>Tratamiento:</t>
  </si>
  <si>
    <t>Colaboradores Principales</t>
  </si>
  <si>
    <t>- La presente herramienta excel es un trabajo teórico desarrollado por el grupo de trabajo de enfermedades inmunomediadas de la Sociedad Española de Farmacia Hospitalaria.</t>
  </si>
  <si>
    <t xml:space="preserve">Hospital Universitari i Politècnic La Fé </t>
  </si>
  <si>
    <t xml:space="preserve">Hospital General Universitario de Ciudad Real 
</t>
  </si>
  <si>
    <t xml:space="preserve">Hospital Universitario de La Princesa 
</t>
  </si>
  <si>
    <t xml:space="preserve">Hospital General de Tomelloso 
</t>
  </si>
  <si>
    <t xml:space="preserve">Hospital Universitario de Santiago
</t>
  </si>
  <si>
    <t>Hospital Universitario de Fuenlabrada</t>
  </si>
  <si>
    <t xml:space="preserve">Hospital de Sagunto
</t>
  </si>
  <si>
    <t>Sexo</t>
  </si>
  <si>
    <t>Paciente entre 18 y 69 años</t>
  </si>
  <si>
    <t>Paciente mayor de 70 años</t>
  </si>
  <si>
    <t>Paciente con deseo de embarazo</t>
  </si>
  <si>
    <t xml:space="preserve">Edad </t>
  </si>
  <si>
    <t>Tabaquismo</t>
  </si>
  <si>
    <t xml:space="preserve">Situación laboral
</t>
  </si>
  <si>
    <t>En el caso de pacientes que sepan leer y escribir el punto de corte está en 5 o más errores; en el caso de pacientes que no sepan leer y escribir el punto de corte es de 4 o más errores. A partir de esta puntuación existe sospecha de deterioro cognitivo.</t>
  </si>
  <si>
    <t>Dependencia funcional (ïndice de Katz)</t>
  </si>
  <si>
    <t>Enfermedad cardiovascular</t>
  </si>
  <si>
    <t>Diabetes</t>
  </si>
  <si>
    <t>Síndrome metabólico</t>
  </si>
  <si>
    <t>Alcoholismo y drogadicción</t>
  </si>
  <si>
    <t>Referencia 2: Paciente embarazada</t>
  </si>
  <si>
    <t>Referencia 3: Paciente con deseo de embarazo</t>
  </si>
  <si>
    <t>Referencia 4: Hábitos de vida no saludables</t>
  </si>
  <si>
    <t xml:space="preserve">Referencia 7: Calidad de vida en el paciente </t>
  </si>
  <si>
    <t>Paciente con antecedentes psiquiátricos, incluyendo depresión y estrés o ansiedad no dependiente de cuidador</t>
  </si>
  <si>
    <t>Paciente con deterioro cognigtivo (Cuestionario de Pfeiffer y dependencia funcional (Cuestionario de Katz)</t>
  </si>
  <si>
    <t>Índice de Katz</t>
  </si>
  <si>
    <t>El índice de Katz se utiliza ahora ampliamente para describir el nivel funcional de pacientes o poblaciones, predecir la necesidad de rehabilitación y la decisión de localización del paciente, comparar el resultado de diversas intervenciones, seguimiento evolutivo y del resultado del tratamiento y con propósitos docentes.</t>
  </si>
  <si>
    <t>Está formada por los siguientes ítems: alimentación, continencia, vestirse, traslados, uso del retrete y baño. La escala puede puntuarse2-7,10 de dos formas: de forma jerárquica, de modo que el paciente puede ser finalmente clasificado en 7 grupos denominados por letras (A-G), o de forma dicotómica, otorgando 0 ó 1 puntos a cada ítem según el sujeto sea dependiente o independiente respectivamente, clasificando al individuo en siete posibles grupos, esta vez numéricos (0-6). Es importante señalar el concepto de independencia de este índice, que es distinto del utilizado por otros autores. Se considera independiente a una persona que no precisa ayuda o utiliza ayuda mecánica, y dependiente a aquella que necesita ayuda de otra persona, incluyendo la mera supervisión de la actividad por otro; cuando se puntúa de forma dicotómica, al grado intermedio de dependencia se les otorga 1 punto en el caso del baño, el vestido y la alimentación, y 0 puntos en el caso de ir al retrete, traslado sillón-cama y continencia de esfínteres.</t>
  </si>
  <si>
    <t>Paciente de 13 años a 17 años</t>
  </si>
  <si>
    <t>Variables generales sociosanitarias y del estado cognitivo y funcional</t>
  </si>
  <si>
    <t>Variables sociosanitarias y del estado cognitivo y funcional especifíficas de EI músculo - esqueléticas</t>
  </si>
  <si>
    <t>Variables generales clínicas y de utilización de servicios sanitarios</t>
  </si>
  <si>
    <t>Variables generales demográficas</t>
  </si>
  <si>
    <t>Variables generales relacionadas con el tratamiento</t>
  </si>
  <si>
    <t>Puntuación máxima variables generales sociosanitarias y del estado cognitivo y funcional</t>
  </si>
  <si>
    <t xml:space="preserve"> Puntuación máxima variables generales clínicas y de utilización de servicios sanitarios</t>
  </si>
  <si>
    <t>Referencia 10: Multidisciplinaridad</t>
  </si>
  <si>
    <t>Referencia 11: Nº hospitalizaciones y visitas a urgencias</t>
  </si>
  <si>
    <t>Referencia 12: Actividad de la enfermedad</t>
  </si>
  <si>
    <t>Referencia 13: Polimedicación</t>
  </si>
  <si>
    <t>Referencia 14: Modificación del régimen regular de la medicación</t>
  </si>
  <si>
    <t>Referencia 15: Riesgo de la medicación</t>
  </si>
  <si>
    <t>El paciente toma algún medicamento incluido en el listado ISMP</t>
  </si>
  <si>
    <t>El paciente toma medicamentos para la EI con recomendaciones de almacenaje y / o conservación especiales</t>
  </si>
  <si>
    <t>Puntuación máxima variables generales demográficas</t>
  </si>
  <si>
    <t>Paciente con deterioro cognitivo y dependencia funcional:</t>
  </si>
  <si>
    <t>Deterioro cognitivo (Índice de Pfeiffer)</t>
  </si>
  <si>
    <t>Paciente con antecedentes psiquiátricos, incluyendo depresión y estrés o ansiedad y no dependiente de cuidador</t>
  </si>
  <si>
    <t>Multidisciplinaridad</t>
  </si>
  <si>
    <t>Indicar las comorbilidades:</t>
  </si>
  <si>
    <t xml:space="preserve">Obstrucción intestinal, estenosis, fístulas y abscesos. 
</t>
  </si>
  <si>
    <t>Peso: Obesidad</t>
  </si>
  <si>
    <t>Obesidad: El paciente presenta una IMC ≥30 kg/m2</t>
  </si>
  <si>
    <t>Puntación variables generales sociosanitarias y del estado cognitivo y funcional</t>
  </si>
  <si>
    <t>Puntación variables generales clínicas y de utilización de servicios sanitarios</t>
  </si>
  <si>
    <t>Actividad de la enfermedad</t>
  </si>
  <si>
    <t>Intolerancia al tratamiento</t>
  </si>
  <si>
    <t>Calidad de vida del paciente</t>
  </si>
  <si>
    <t>Puntación variables generales relacionadas con el tratamiento</t>
  </si>
  <si>
    <t>Puntuación variables generales demográficas</t>
  </si>
  <si>
    <t>Puntuación máxima variables sociosanitarias y del estado cognitivo y funcional específicas de EI músculo - esqueléticas</t>
  </si>
  <si>
    <t>Puntuación máxima variables clínicas y de utilización de servicios sanitarios específicas de EI dermatológicas</t>
  </si>
  <si>
    <t>Puntuación máxima variables clínicas y de utilización de servicios sanitarios específicas de EI gastrointestinales</t>
  </si>
  <si>
    <t xml:space="preserve"> Puntuación máxima variables generales relacionadas con el tratamiento</t>
  </si>
  <si>
    <r>
      <t xml:space="preserve">- </t>
    </r>
    <r>
      <rPr>
        <i/>
        <sz val="11"/>
        <rFont val="Calibri"/>
        <family val="2"/>
        <scheme val="minor"/>
      </rPr>
      <t>Persona independiente</t>
    </r>
    <r>
      <rPr>
        <sz val="11"/>
        <rFont val="Calibri"/>
        <family val="2"/>
        <scheme val="minor"/>
      </rPr>
      <t xml:space="preserve">: que no precisa ayuda o utiliza ayuda mecánica. </t>
    </r>
    <r>
      <rPr>
        <i/>
        <sz val="11"/>
        <rFont val="Calibri"/>
        <family val="2"/>
        <scheme val="minor"/>
      </rPr>
      <t>Persona dependiente</t>
    </r>
    <r>
      <rPr>
        <sz val="11"/>
        <rFont val="Calibri"/>
        <family val="2"/>
        <scheme val="minor"/>
      </rPr>
      <t>: a aquella que necesita ayuda de otra persona, incluyendo la mera supervisión de la actividad por otro.</t>
    </r>
  </si>
  <si>
    <r>
      <t xml:space="preserve">Variables clínicas y de utilización de servicios sanitarios específicas de </t>
    </r>
    <r>
      <rPr>
        <b/>
        <sz val="11"/>
        <rFont val="Calibri"/>
        <family val="2"/>
        <scheme val="minor"/>
      </rPr>
      <t>EI gastrointestinales</t>
    </r>
  </si>
  <si>
    <r>
      <t xml:space="preserve">Variables clínicas y de utilización de servicios sanitarios específicas de </t>
    </r>
    <r>
      <rPr>
        <b/>
        <sz val="11"/>
        <rFont val="Calibri"/>
        <family val="2"/>
        <scheme val="minor"/>
      </rPr>
      <t>EI dematológicas</t>
    </r>
  </si>
  <si>
    <t>EI músculo - esqueléticas</t>
  </si>
  <si>
    <t>EI mdematológicas</t>
  </si>
  <si>
    <t>EI gastrointestinales</t>
  </si>
  <si>
    <t>Dr. Emilio Monte Boquet</t>
  </si>
  <si>
    <t>Dr. Raúl Ferrando Figueres</t>
  </si>
  <si>
    <t>Dra. Olatz Urbina Bengoa </t>
  </si>
  <si>
    <t>Dra. Belén Hernandez Muniesa</t>
  </si>
  <si>
    <t>Dr. Joaquín Borrás</t>
  </si>
  <si>
    <t>Dra. Vera Lucia Áreas del Águilas</t>
  </si>
  <si>
    <t>Dra. Nuria Rudi Sola</t>
  </si>
  <si>
    <t>Dra. Esther Ramirez Herraiz</t>
  </si>
  <si>
    <t>Dra. Piedad López Sanchez</t>
  </si>
  <si>
    <t>Bibliografía de las variables y herramientas de soporte</t>
  </si>
  <si>
    <t>Hospital General Universitario de Castellón</t>
  </si>
  <si>
    <t>Herramienta de para la Cuantificación del consumo de alcohol como herramienta soporte en caso de duda: https://www.fisterra.com/ayuda-en-consulta/calculos/cuantificacion-consumo-alcohol/</t>
  </si>
  <si>
    <t>Hospital General de Granollers</t>
  </si>
  <si>
    <t>Paciente Naive (a terapia de uso hospitalario)</t>
  </si>
  <si>
    <t>(puntuan 1 si existe una de las comorbilidades, puntuan 2 si hay 2 o más comorbilidades de la lista)</t>
  </si>
  <si>
    <t>Obestidad infantil</t>
  </si>
  <si>
    <t>Valores de referencia de índice de masa corporal (IMC) para el diagnóstico de sobrepeso (equivalente a 25 kg/m2 en adultos) y obesidad (equivalente a 30 kg/m2 en adultos): A) Niños y B) Niñas.</t>
  </si>
  <si>
    <t>Obesidad</t>
  </si>
  <si>
    <t>Referencia 1: Peso</t>
  </si>
  <si>
    <t>Modelo de estratificación y atención farmacéutica para pacientes con Enfermedades Inmunomediadas</t>
  </si>
  <si>
    <r>
      <t xml:space="preserve">El paciente ha disminuído su calidad de vida como consecuencia de la patología.
</t>
    </r>
    <r>
      <rPr>
        <sz val="11"/>
        <rFont val="Calibri"/>
        <family val="2"/>
        <scheme val="minor"/>
      </rPr>
      <t xml:space="preserve">Test recomendados </t>
    </r>
    <r>
      <rPr>
        <sz val="11"/>
        <color theme="1"/>
        <rFont val="Calibri"/>
        <family val="2"/>
        <scheme val="minor"/>
      </rPr>
      <t xml:space="preserve">para la evaluación de la calidad de vida:
-. E. Dermatológicas: test Dermatology Life Quality Index (DLQI).
-. E. Músculo-esqueléticas: AIMS (Arthritis Impact Measurement Scales).
-. E. Gastro-intestinales: Cuestionario SIBDQ.
</t>
    </r>
  </si>
  <si>
    <t xml:space="preserve">El paciente presenta dolor. </t>
  </si>
  <si>
    <t>- Se recomienda el uso de escalas de dolor tipo EVA (EVA ≥ 7).</t>
  </si>
  <si>
    <t>En aquellos pacientes en los que se haya diagnosticado más de una Enfermedad Inmunomediada, puntuarán en todos los grupos de variables correspondientes</t>
  </si>
  <si>
    <r>
      <t xml:space="preserve">Variables clínicas y de utilización de servicios sanitarios específicas de </t>
    </r>
    <r>
      <rPr>
        <b/>
        <sz val="11"/>
        <rFont val="Calibri"/>
        <family val="2"/>
        <scheme val="minor"/>
      </rPr>
      <t>EI dematológicas</t>
    </r>
    <r>
      <rPr>
        <i/>
        <sz val="11"/>
        <rFont val="Calibri"/>
        <family val="2"/>
        <scheme val="minor"/>
      </rPr>
      <t xml:space="preserve">
En aquellos pacientes en los que se haya diagnosticado más de una Enfermedad Inmunomediada, puntuarán en todos los grupos de variables correspondientes</t>
    </r>
  </si>
  <si>
    <r>
      <t xml:space="preserve">Variables clínicas y de utilización de servicios sanitarios específicas de </t>
    </r>
    <r>
      <rPr>
        <b/>
        <sz val="11"/>
        <rFont val="Calibri"/>
        <family val="2"/>
        <scheme val="minor"/>
      </rPr>
      <t>EI gastrointestinales</t>
    </r>
    <r>
      <rPr>
        <i/>
        <sz val="11"/>
        <rFont val="Calibri"/>
        <family val="2"/>
        <scheme val="minor"/>
      </rPr>
      <t xml:space="preserve">
En aquellos pacientes en los que se haya diagnosticado más de una Enfermedad Inmunomediada, puntuarán en todos los grupos de variables correspondientes</t>
    </r>
  </si>
  <si>
    <t>Referencia 5: Factores relacionados con el trato paciente-profesional</t>
  </si>
  <si>
    <r>
      <t>El paciente toma algún otro medicamento de alto riesgo (incluido en el listado del ISMP español de medicamentos de alto riesgo en hospitales</t>
    </r>
    <r>
      <rPr>
        <sz val="11"/>
        <color theme="1"/>
        <rFont val="Calibri"/>
        <family val="2"/>
        <scheme val="minor"/>
      </rPr>
      <t xml:space="preserve">) </t>
    </r>
  </si>
  <si>
    <t>Referencia 9: Comorbilidades</t>
  </si>
  <si>
    <r>
      <t>Obesidad: El paciente presenta una IMC ≥30 kg/m</t>
    </r>
    <r>
      <rPr>
        <vertAlign val="superscript"/>
        <sz val="11"/>
        <color theme="1"/>
        <rFont val="Calibri"/>
        <family val="2"/>
        <scheme val="minor"/>
      </rPr>
      <t>2</t>
    </r>
  </si>
  <si>
    <r>
      <t>Peso</t>
    </r>
    <r>
      <rPr>
        <b/>
        <vertAlign val="superscript"/>
        <sz val="11"/>
        <color theme="8" tint="-0.499984740745262"/>
        <rFont val="Calibri"/>
        <family val="2"/>
        <scheme val="minor"/>
      </rPr>
      <t>(1)</t>
    </r>
  </si>
  <si>
    <r>
      <t xml:space="preserve">Paciente embarazada </t>
    </r>
    <r>
      <rPr>
        <b/>
        <vertAlign val="superscript"/>
        <sz val="11"/>
        <color theme="8" tint="-0.499984740745262"/>
        <rFont val="Calibri"/>
        <family val="2"/>
        <scheme val="minor"/>
      </rPr>
      <t>(2)</t>
    </r>
  </si>
  <si>
    <r>
      <t>Paciente con deseo de embarazo</t>
    </r>
    <r>
      <rPr>
        <b/>
        <vertAlign val="superscript"/>
        <sz val="11"/>
        <color theme="8" tint="-0.499984740745262"/>
        <rFont val="Calibri"/>
        <family val="2"/>
        <scheme val="minor"/>
      </rPr>
      <t>(3)</t>
    </r>
  </si>
  <si>
    <r>
      <t>Hábitos de vida no saludables</t>
    </r>
    <r>
      <rPr>
        <b/>
        <vertAlign val="superscript"/>
        <sz val="11"/>
        <color theme="8" tint="-0.499984740745262"/>
        <rFont val="Calibri"/>
        <family val="2"/>
        <scheme val="minor"/>
      </rPr>
      <t>(4)</t>
    </r>
    <r>
      <rPr>
        <sz val="11"/>
        <color theme="1"/>
        <rFont val="Calibri"/>
        <family val="2"/>
        <scheme val="minor"/>
      </rPr>
      <t/>
    </r>
  </si>
  <si>
    <r>
      <t>Factores relacionados con el trato paciente-profesional</t>
    </r>
    <r>
      <rPr>
        <b/>
        <vertAlign val="superscript"/>
        <sz val="11"/>
        <color theme="8" tint="-0.499984740745262"/>
        <rFont val="Calibri"/>
        <family val="2"/>
        <scheme val="minor"/>
      </rPr>
      <t>(5)</t>
    </r>
  </si>
  <si>
    <r>
      <t xml:space="preserve">Soporte social y condiciones socioeconómicas </t>
    </r>
    <r>
      <rPr>
        <b/>
        <vertAlign val="superscript"/>
        <sz val="11"/>
        <color theme="8" tint="-0.499984740745262"/>
        <rFont val="Calibri"/>
        <family val="2"/>
        <scheme val="minor"/>
      </rPr>
      <t>(6)</t>
    </r>
  </si>
  <si>
    <r>
      <t>Calidad de vida del paciente</t>
    </r>
    <r>
      <rPr>
        <b/>
        <vertAlign val="superscript"/>
        <sz val="11"/>
        <color theme="8" tint="-0.499984740745262"/>
        <rFont val="Calibri"/>
        <family val="2"/>
        <scheme val="minor"/>
      </rPr>
      <t>(7)</t>
    </r>
  </si>
  <si>
    <r>
      <t>Desórdenes mentales, deterioro cognitivo y dependencia funcional</t>
    </r>
    <r>
      <rPr>
        <b/>
        <vertAlign val="superscript"/>
        <sz val="11"/>
        <color theme="8" tint="-0.499984740745262"/>
        <rFont val="Calibri"/>
        <family val="2"/>
        <scheme val="minor"/>
      </rPr>
      <t>(8)</t>
    </r>
  </si>
  <si>
    <r>
      <t xml:space="preserve">- Se considera </t>
    </r>
    <r>
      <rPr>
        <i/>
        <sz val="11"/>
        <rFont val="Calibri"/>
        <family val="2"/>
        <scheme val="minor"/>
      </rPr>
      <t>paciente con deterioro cognigtivo</t>
    </r>
    <r>
      <rPr>
        <sz val="11"/>
        <rFont val="Calibri"/>
        <family val="2"/>
        <scheme val="minor"/>
      </rPr>
      <t xml:space="preserve"> cuando: El paciente con bajo nivel de estudios comete 4 o más errores en el test y el paciente con nivel alto de estudios (universitarios) comete más de 3 errores.</t>
    </r>
  </si>
  <si>
    <r>
      <t>El paciente presenta una disminución de la capacidad funcional o discapacidad debido a la enfermedad inmunomediada músculo -esquelética</t>
    </r>
    <r>
      <rPr>
        <sz val="11"/>
        <rFont val="Calibri"/>
        <family val="2"/>
        <scheme val="minor"/>
      </rPr>
      <t xml:space="preserve">. Se recomienda </t>
    </r>
    <r>
      <rPr>
        <sz val="11"/>
        <color theme="1"/>
        <rFont val="Calibri"/>
        <family val="2"/>
        <scheme val="minor"/>
      </rPr>
      <t>la utilización de los siguientes test:</t>
    </r>
  </si>
  <si>
    <t xml:space="preserve">- Modified HAQ </t>
  </si>
  <si>
    <t xml:space="preserve">- Cochin Scale (mide específicamente la discapacidad) </t>
  </si>
  <si>
    <r>
      <t xml:space="preserve">Variables sociosanitarias y del estado cognitivo y funcional especifíficas de EI músculo - esqueléticas
</t>
    </r>
    <r>
      <rPr>
        <i/>
        <sz val="11"/>
        <rFont val="Calibri"/>
        <family val="2"/>
        <scheme val="minor"/>
      </rPr>
      <t>En aquellos pacientes en los que se haya diagnosticado más de una Enfermedad Inmunomediada, puntuarán en todos los grupos de variables correspondientes</t>
    </r>
  </si>
  <si>
    <r>
      <t>Comorbilidades</t>
    </r>
    <r>
      <rPr>
        <b/>
        <vertAlign val="superscript"/>
        <sz val="11"/>
        <color theme="8" tint="-0.499984740745262"/>
        <rFont val="Calibri"/>
        <family val="2"/>
        <scheme val="minor"/>
      </rPr>
      <t>(9)</t>
    </r>
  </si>
  <si>
    <t>El paciente es atendido por 2 o más especialistas como consecuencia de los órganos afectados por la/s EI.</t>
  </si>
  <si>
    <r>
      <t xml:space="preserve">Multidisciplinaridad </t>
    </r>
    <r>
      <rPr>
        <b/>
        <vertAlign val="superscript"/>
        <sz val="11"/>
        <color theme="8" tint="-0.499984740745262"/>
        <rFont val="Calibri"/>
        <family val="2"/>
        <scheme val="minor"/>
      </rPr>
      <t>(10)</t>
    </r>
  </si>
  <si>
    <t>El paciente ha tenido al menos un ingreso o una visita a urgencias en los últimos 2 meses relacionado con la EI y / o tratamiento.</t>
  </si>
  <si>
    <r>
      <rPr>
        <b/>
        <sz val="11"/>
        <color theme="8" tint="-0.499984740745262"/>
        <rFont val="Calibri"/>
        <family val="2"/>
        <scheme val="minor"/>
      </rPr>
      <t>Nº hospitalizaciones y visitas a Urgencias</t>
    </r>
    <r>
      <rPr>
        <b/>
        <vertAlign val="superscript"/>
        <sz val="11"/>
        <color theme="8" tint="-0.499984740745262"/>
        <rFont val="Calibri"/>
        <family val="2"/>
        <scheme val="minor"/>
      </rPr>
      <t>(11)</t>
    </r>
  </si>
  <si>
    <r>
      <t>Actividad de la enfermedad</t>
    </r>
    <r>
      <rPr>
        <b/>
        <vertAlign val="superscript"/>
        <sz val="11"/>
        <color theme="8" tint="-0.499984740745262"/>
        <rFont val="Calibri"/>
        <family val="2"/>
        <scheme val="minor"/>
      </rPr>
      <t>(12)</t>
    </r>
    <r>
      <rPr>
        <b/>
        <sz val="11"/>
        <color theme="8" tint="-0.499984740745262"/>
        <rFont val="Calibri"/>
        <family val="2"/>
        <scheme val="minor"/>
      </rPr>
      <t xml:space="preserve">
</t>
    </r>
  </si>
  <si>
    <t>Puntua si tiene algunas de las siguientes comorbilidades:</t>
  </si>
  <si>
    <t>Complicaciones relacionadas con la enfermedad</t>
  </si>
  <si>
    <t>Puntua si tiene algunas de las siguientes complicaciones:</t>
  </si>
  <si>
    <r>
      <t>Polimedicación</t>
    </r>
    <r>
      <rPr>
        <b/>
        <vertAlign val="superscript"/>
        <sz val="11"/>
        <color theme="8" tint="-0.499984740745262"/>
        <rFont val="Calibri"/>
        <family val="2"/>
        <scheme val="minor"/>
      </rPr>
      <t>(13)</t>
    </r>
  </si>
  <si>
    <r>
      <t>Modificación del régimen regular de la medicación en los últimos 6 meses</t>
    </r>
    <r>
      <rPr>
        <b/>
        <vertAlign val="superscript"/>
        <sz val="11"/>
        <color theme="8" tint="-0.499984740745262"/>
        <rFont val="Calibri"/>
        <family val="2"/>
        <scheme val="minor"/>
      </rPr>
      <t>(14)</t>
    </r>
  </si>
  <si>
    <r>
      <t>Riesgo de la medicación</t>
    </r>
    <r>
      <rPr>
        <b/>
        <vertAlign val="superscript"/>
        <sz val="11"/>
        <color theme="8" tint="-0.499984740745262"/>
        <rFont val="Calibri"/>
        <family val="2"/>
        <scheme val="minor"/>
      </rPr>
      <t>(15)</t>
    </r>
  </si>
  <si>
    <t xml:space="preserve">Problemas nutricionales relacionados con la mala absorción de proteínas, vitaminas o minerales.
</t>
  </si>
  <si>
    <t>El paciente tiene actividad de la EI moderada / alta (según el criterio científico más actual).</t>
  </si>
  <si>
    <t>Paciente con insuficiencia renal y/o hepática.</t>
  </si>
  <si>
    <t>El paciente tiene 2 o más enfermedades crónicas con especial complejidad además de la enfermedad inmunomediada.</t>
  </si>
  <si>
    <t xml:space="preserve">Paciente laboralmente activo cuya actividad puede dificultar el tratamiento.
</t>
  </si>
  <si>
    <t>Paciente con barreras de comunicación.</t>
  </si>
  <si>
    <t>Existe riesgo de interacción farmacológica clinicamente relevante (causada por cualquier medicamento utilizado por el paciente y que requiera ajustes o monitorización estrecha).</t>
  </si>
  <si>
    <t xml:space="preserve">Durante el último año se han detectado reacciones adversas al tratamiento. </t>
  </si>
  <si>
    <t xml:space="preserve">Existe sospecha o evidencia de que el paciente no es adherente a su tratamiento. </t>
  </si>
  <si>
    <t>En caso de pacientes naive se evaluará si existen antecedentes que permiten pensar que puede haber una falta de adherencia.</t>
  </si>
  <si>
    <t>Se recomienda la determinación mediante cuestionarios validados: Morinsky-Green-Levine y otras mediciones de la adherencia.</t>
  </si>
  <si>
    <r>
      <t>Adherencia al tratamiento</t>
    </r>
    <r>
      <rPr>
        <b/>
        <vertAlign val="superscript"/>
        <sz val="11"/>
        <color theme="8" tint="-0.499984740745262"/>
        <rFont val="Calibri"/>
        <family val="2"/>
        <scheme val="minor"/>
      </rPr>
      <t>(18)</t>
    </r>
  </si>
  <si>
    <t>El tratamiento ha sido recientemente aprobado (primer año de autorización).</t>
  </si>
  <si>
    <t>Valor Máximo del nivel</t>
  </si>
  <si>
    <t>Valor Mínimo del nivel</t>
  </si>
  <si>
    <t>Nivel 1</t>
  </si>
  <si>
    <t>Nivel 2</t>
  </si>
  <si>
    <t>Nivel 3</t>
  </si>
  <si>
    <t>Puntuación de las variables  del Modelo de estratificación y atención farmacéutica para pacientes con Enfermedades Inmunomediadas</t>
  </si>
  <si>
    <t>Puntuación del paciente:</t>
  </si>
  <si>
    <t>Nivel del paciente:</t>
  </si>
  <si>
    <t>NOTA: El modelo se rellenará eligiendo una opción de la lista desplegable de cada una de las celdas en blanco</t>
  </si>
  <si>
    <t xml:space="preserve">Paciente con deterioro cognitivo y dependencia funcional:
- </t>
  </si>
  <si>
    <t>Dependencia funcional (ïndice de Katz):</t>
  </si>
  <si>
    <t>- Se considera paciente con deterioro cognigtivo cuando: El paciente con bajo nivel de estudios comete 4 o más errores en el test y el paciente con nivel alto de estudios (universitarios) comete más de 3 errores.</t>
  </si>
  <si>
    <t>- Se considera independiente a una persona que no precisa ayuda o utiliza ayuda  y dependiente a aquella que necesita ayuda de otra persona, incluyendo la mera supervisión de la actividad por otro.</t>
  </si>
  <si>
    <r>
      <t>El paciente presenta una IMC ≥30 kg/m</t>
    </r>
    <r>
      <rPr>
        <vertAlign val="superscript"/>
        <sz val="11"/>
        <rFont val="Calibri"/>
        <family val="2"/>
        <scheme val="minor"/>
      </rPr>
      <t>2</t>
    </r>
  </si>
  <si>
    <t>Problemas nutricionales relacionados con la mala absorción de proteínas, vitaminas o minerales.</t>
  </si>
  <si>
    <t>Existe sospecha o evidencia de que el paciente no es adherente a su tratamiento. 
En caso de pacientes naive se evaluará si existen antecedentes que permiten pensar que puede haber una falta de adherencia.
Se recomienda la determinación mediante cuestionarios validados: Morinsky-Green-Levine y otras mediciones de la adherencia.</t>
  </si>
  <si>
    <t>Resultados del Modelo de estratificación y atención farmacéutica para pacientes con Enfermedades Inmunomediadas</t>
  </si>
  <si>
    <t>Nivel de Estratificación</t>
  </si>
  <si>
    <t>Puntuación total del paciente</t>
  </si>
  <si>
    <r>
      <t>Hábitos de vida no saludables</t>
    </r>
    <r>
      <rPr>
        <sz val="11"/>
        <color theme="1"/>
        <rFont val="Calibri"/>
        <family val="2"/>
        <scheme val="minor"/>
      </rPr>
      <t/>
    </r>
  </si>
  <si>
    <t>Capacidad funcional o discapacidad</t>
  </si>
  <si>
    <t>Comorbilidades</t>
  </si>
  <si>
    <t>EI dermatológicas</t>
  </si>
  <si>
    <t>Variables específicas EI músculo - esqueléticas</t>
  </si>
  <si>
    <t>Variables específicas EI dermatológicas</t>
  </si>
  <si>
    <t>Variables específicas EI gastro-intestinales</t>
  </si>
  <si>
    <t>Modificación del régimen regular de la medicación en los últimos 6 meses</t>
  </si>
  <si>
    <r>
      <t>Paciente Naive</t>
    </r>
    <r>
      <rPr>
        <sz val="11"/>
        <rFont val="Calibri"/>
        <family val="2"/>
        <scheme val="minor"/>
      </rPr>
      <t xml:space="preserve"> (a terapia de uso hospitalario)</t>
    </r>
  </si>
  <si>
    <t>El paciente toma medicamentos con especiales recomendaciones de almacenaje/conservación en frío (Ej. medicamentos que requieren una determinada temperatura, protección de la luz, condiciones de humedad, etc).</t>
  </si>
  <si>
    <t>Seguimiento Farmacoterapéutico</t>
  </si>
  <si>
    <t>Formación, educación y seguimiento al paciente</t>
  </si>
  <si>
    <t>Coordinación con el equipo asisencial</t>
  </si>
  <si>
    <r>
      <t xml:space="preserve">Paciente embarazada </t>
    </r>
    <r>
      <rPr>
        <b/>
        <vertAlign val="superscript"/>
        <sz val="11"/>
        <color theme="8" tint="-0.499984740745262"/>
        <rFont val="Calibri"/>
        <family val="2"/>
        <scheme val="minor"/>
      </rPr>
      <t xml:space="preserve">(2) </t>
    </r>
  </si>
  <si>
    <t>Las pacientes embarazadas pasarán directamente a prioridad 1</t>
  </si>
  <si>
    <t>Revisión, validación y conciliación del tratamiento completo tanto para la enfermedad inmunomediada como para la medicación concomitante (automedicación, medicina alternativa, etc.). Monitorización de todas las posibles interacciones, ofreciendo al clínico una alternativa terapéutica para la medicación concomitante.​ Esta actuación se propone que se lleve a cabo en todos los pacientes inicialmente y en caso que existan cambios en el tratamiento.</t>
  </si>
  <si>
    <t xml:space="preserve">Control de la adherencia y desarrollo de intervenciones específicas orientadas a mejorarla en pacientes con baja adherencia. </t>
  </si>
  <si>
    <t xml:space="preserve">Seguimiento adaptado a las necesidades del paciente y al criterio del farmacéutico, coordinación de la siguiente visita a la Unidad de Pacientes Externos del servicio de farmacia con la siguiente visita a su médico o con el departamento de citaciones.​ </t>
  </si>
  <si>
    <t>Promoción de la adherencia.</t>
  </si>
  <si>
    <t>Proporción de información y resolución de dudas: 
         Sobre la enfermedad. 
         Sobre su tratamiento (posología, conservación del medicamento…), prevención y minimización de reacciones adversas, aportación de
         material personalizado (hoja de medicación personalizada).
         Sobre hábitos de vida saludable.</t>
  </si>
  <si>
    <t>Fomento de un paciente activo e informado, que se corresponsabilice en el resultado del tratamiento.</t>
  </si>
  <si>
    <t>Unificación de criterios entre los diferentes profesionales sanitarios implicados en el tratamiento de estos pacientes (médico y enfermería) y niveles asistenciales (entre atención especializada, primaria y Oficina de farmacia), estableciendo un programa de actuación con todos los agentes implicados en el cuidado de un paciente tipo.</t>
  </si>
  <si>
    <t>Participación en comités de biológicos.</t>
  </si>
  <si>
    <t>Colaboración con asociaciones de pacientes. ​</t>
  </si>
  <si>
    <t>Desarrollo de programas orientados a cumplir objetivos en relación a la farmacoterapia.</t>
  </si>
  <si>
    <t>Revisión, validación y conciliación del tratamiento completo tanto para la enfermedad inmunomediada como para la medicación concomitante (automedicación, medicina alternativa, etc.). Monitorización de todas las posibles interacciones, ofreciendo al clínico una alternativa terapéutica para la medicación concomitante.​ Esta actuación se propone que se lleve a cabo en todos los pacientes inicialmente, en caso que existan cambios en el tratamiento y en todas las visitas de seguimiento.</t>
  </si>
  <si>
    <t>Definición de actuaciones consensuadas específicas para cada paciente entre los diferentes profesionales sanitarios de todos los niveles asistenciales implicados que se registren en la historia clínica del paciente.</t>
  </si>
  <si>
    <t>Coordinación con los Servicios Sociales o con los Servicios de Psicología y Psiquiatría del centro hospitalario.​</t>
  </si>
  <si>
    <t>Desarrollo de un plan de acción entre niveles asistenciales para abordar las reacciones adversas al tratamiento y para la resolución de incidencias, mediante la definición de vías rápidas de comunicación permanente. </t>
  </si>
  <si>
    <t>A criterio del farmacéutico se establecerán objetivos a corto plazo según el Modelo CMO en consultas externas de Farmacia Hospitalaria.</t>
  </si>
  <si>
    <t>Reuniones periódicas con los Servicios de Reumatología, Dermatología o Aparato Digestivo para la coordinación del equipo asistencial sobre indicadores de eficacia y adherencia del paciente.​</t>
  </si>
  <si>
    <t>Paciente menor de 12 años</t>
  </si>
  <si>
    <t>En pacientes pediátricos: Se recomienda emplear el modelo de estratificación de pacientes pediátricos de la SEFH</t>
  </si>
  <si>
    <t>Proporción de recursos web y apps con fin informativo*</t>
  </si>
  <si>
    <t>Seguimiento de los pacientes mediante el uso de las nuevas tecnologías, aplicando programas de telefarmacia y de dispensación domiciliaria.*</t>
  </si>
  <si>
    <t xml:space="preserve">(1) Modelo de Selección y Atención Farmacéutica de Paciente Oncohematológico. Sociedad Española de Farmacia Hospitalaria. 2017.
</t>
  </si>
  <si>
    <t>2) Segura A. Pérdida de peso en el paciente oncológico. SEOM 2004.</t>
  </si>
  <si>
    <t>3) Moreno et al. Obesidad. Protocolos de Gastroenterología, Hepatología y Nutrición de la Asociación Española de Pediatria. 2010.</t>
  </si>
  <si>
    <t xml:space="preserve">4) Pregnancy and systemic autoimmune diseases. Ricard Cervera, Josep Font. Unidad de Coordinación de Enfermedades Autoinmunes Sistémicas. Hospital Clinic. Barcelona. Vol. 113. Núm. 20. Diciembre 1999. El Servier
</t>
  </si>
  <si>
    <t xml:space="preserve">5) Utilidad del Consejo preconcepcional en enfermedades reumáticas autoinmunes. Prada Hernández Dinorah Marisabel et al. Revista Cubana de Reumatología. Volumen XV, Número 2; 2013: 63-70
</t>
  </si>
  <si>
    <t>6) Excess Mortality Related to Alcohol and Smoking Among Hospital-Treated Patients With Psoriasis. Kari Poikolainen, MD, PhD; Jaakko Karvonen, MD, PhD; Eero Pukkala, PhD. Arch Dermatol. 1999;135(12):1490-1493. doi:10.1001/archderm.135.12.1490</t>
  </si>
  <si>
    <t>7) Guía de referencia rápida para abordar el abuso de alcohol. Grupo de Educación Sanitaria y Promoción de la Salud del PAPPS. Sociedad Española de Medicina de Familia y Comunitaria, 2016.</t>
  </si>
  <si>
    <t xml:space="preserve">9) La comunicación entre el farmacéutico hospitalario y el paciente mejora el tratamiento. Artículo de la Redacción Médica. 11 de noviembre de 2015.
</t>
  </si>
  <si>
    <t xml:space="preserve">8) Modelo de Selección y Atención Farmacéutica de Pacientes Crónicos Pediátricos. Sociedad Española de Farmacia Hospitalaria. 2014.
</t>
  </si>
  <si>
    <t xml:space="preserve">1) Modelo de estratificación de paciente oncohematológico (2017)
</t>
  </si>
  <si>
    <t>8) Modelo de selección y atención farmacéutica de pacientes crónicos. SEFH. 2012.</t>
  </si>
  <si>
    <t>10) Programa de atención a enfermos crónicos dependientes. Anexo IX. Escalas de valoración funcional y cognitiva (http://www.aragon.es/estaticos/ImportFiles/09/docs/Ciudadano/InformacionEstadisticaSanitaria/InformacionSanitaria/ANEXO+IX+ESCALA+DE+VALORACI%C3%93N+FUNCIONAL+Y+COGNITIVA.PDF)</t>
  </si>
  <si>
    <t xml:space="preserve">11) Social support and psychosocial adjustment to rheumatoid arthritis. Arthritis Care Affleck, G., Tennen, H., Pfeiffer, C., Fifiecol, J. y Rowc, J. (1988). Arthritis Care Research, 1, 71-77. </t>
  </si>
  <si>
    <t>12) Quality of life related to health, negative emotions, and social support in patients suffering from vulgar psoriasis. Stefano Vinaccia, Japcy Margarita Quiceno, Ángela María Martínez y Claudia Patricia Arbeláez.  Psicología y Salud.Vol 18, No 1 (2008)</t>
  </si>
  <si>
    <t xml:space="preserve">13) Calidad de vida y Psoriasis. Por el Grupo de Trabajo de Psoriasis de la AEDV (GPs). https://aedv.es/wp-content/uploads/2016/07/Calidad-de-vida-y-psoriasis.pdf 
</t>
  </si>
  <si>
    <t>14) Impacto en la calidad de vida relacionada con la salud de pacientes con psoriasis activa y estable. Estudio PSO-LIFEImpact of Active and Stable Psoriasis on Health-Related Quality of Life: The PSO-LIFE Study. E. Daudéna E. Herrerab L. Puigc J.L. Sánchez-Carazod J. Toribioe N. Perulerof. Actas Dermo-Sifiliográficas (English Edition), Volume 104, Issue 8, October 2013, Pages 685-693.</t>
  </si>
  <si>
    <t xml:space="preserve">15) Abello-Banfi M, Cardiel MH, Ruiz-Mercado R, Alarcón-Segovia D. Quality of life in rheumatoid arthritis: validation of a Spanish version of the Arthritis Impact Measurement Scales (Spanish-AIMS). Abello-Banfi M, Cardiel MH, Ruiz-Mercado R, Alarcón-Segovia D. J Rheumatol. 1994;21:1250-5. </t>
  </si>
  <si>
    <t xml:space="preserve">17) Validation of the spanish version of the inflammatory bowel disease questionnaire on ulcerative colitis and Crohn's disease. López-Vivancos J, Casellas F, Badia X, Vilaseca J, Malagelada JR. Digestion. 60(3):274-80. 1999
</t>
  </si>
  <si>
    <t xml:space="preserve">16) F. Javier Ballina García. Medición de la calidad de vida en la artritis reumatoide. Sección de Reumatología. Hospital Central de Asturias. Rev Esp Reumatol. Vol. 29. Núm. 2.2002
</t>
  </si>
  <si>
    <t>18) Cuestionario de calidad de vida en la enfermedad inflamatoria intestinal. Asociación Española de Gastroenterología. http://www.aegastro.es/publicaciones/noticias-y-otros-documentos-de-interes/cuestionario-de-calidad-de-vida-en-la-enfermedad-inflamatoria-intestinal. Acceso 18/07/2018.</t>
  </si>
  <si>
    <t xml:space="preserve">19) Asociación entre el estrés y las enfermedades infecciosas, autoinmunes, neoplásicas y cardiovasculares. Dra. Miriam Sánchez Segura. Rev Cubana Hematol Inmunol Hemoter v.22 n.3 Ciudad de la Habana sep.-dic. 2006
</t>
  </si>
  <si>
    <t xml:space="preserve">11) Social support and psychosocial adjustment to rheumatoid arthritis. Arthritis Care Affleck, G., Tennen, H., Pfeiffer, C., Fifiecol, J. y Rowc, J. (1988). Arthritis Care Research, 1, 71-77. 
</t>
  </si>
  <si>
    <t xml:space="preserve">  12) Quality of life related to health, negative emotions, and social support in patients suffering from vulgar psoriasis. Stefano Vinaccia, Japcy Margarita Quiceno, Ángela María Martínez y Claudia Patricia Arbeláez. Vol 18, No 1 (2008)</t>
  </si>
  <si>
    <t xml:space="preserve">20) Barguil-Díaz IC et al. Depression in patients with the most frequent autoimmune diseases in rheumatology.  Medicina UPB. vol. 31, núm. 1,, pp. 34-41. 2012
</t>
  </si>
  <si>
    <t xml:space="preserve">21) Albert Colomer C, Luque Luque R. Adaptación y validación al castellano del cuestionario de Pfeiffer (SPMSQ) para detectar la existenica de deterioro cognitivo en personas mayores de 65 años. Med Clin (Barc) 2001 Jun 30;117(4):129-34. </t>
  </si>
  <si>
    <t xml:space="preserve">10) Programa de atención a enfermos crónicos dependientes. Anexo IX. Escalas de valoración funcional y cognitiva (http://www.aragon.es/estaticos/ImportFiles/09/docs/Ciudadano/InformacionEstadisticaSanitaria/InformacionSanitaria/ANEXO+IX+ESCALA+DE+VALORACI%C3%93N+FUNCIONAL+Y+COGNITIVA.PDF)
</t>
  </si>
  <si>
    <t>22) Valoración de las actividades de la vida diaria -Índice de Katz. Servicio Andaluz de Salud. Dra. Miriam Sánchez Segura et al. Rev Cubana Hematol Inmunol Hemoter v.22 n.3 Ciudad de la Habana sep.-dic. 2006</t>
  </si>
  <si>
    <t xml:space="preserve">23) Modelo de estratificación paciente crónico VIH y hepatitis víricas. SEFH
</t>
  </si>
  <si>
    <t xml:space="preserve">24) Julio Sánchez Román et al. Enfermedades autoinmunes sistémicas (Manual de información para pacientes y familiares). Unidad de Colageniosis e Hipertensión Pulmonar, Servicio de Medicina Interna del Hospital Universitario Virgen del Rocio de Sevilla) http://alusevilla.org/wp-content/uploads/2011/04/Manual.pdf 
</t>
  </si>
  <si>
    <t xml:space="preserve">23) Modelo de estratificación paciente crónico VIH y hepatitis víricas. SEFH
</t>
  </si>
  <si>
    <t xml:space="preserve">25) Jesús Canora Lebrato.Pacientes autoimmunes en urgencias: principales síndromes de presentación.  Hospital Universitario de Fuenlabrada. 2011 https://www.fesemi.org/sites/default/files/documentos/ponencias/xxxii-congreso-semi/52-%20Canora%20Lebrato.pdf
</t>
  </si>
  <si>
    <t xml:space="preserve">26) En remisión ¿se pueden suspender los medicamentos? Arthriris Fundation. http://espanol.arthritis.org/espanol/la-artritis/preguntas-frecuentes/pf-remision-suspender-tx/
</t>
  </si>
  <si>
    <t xml:space="preserve">27. Implementing and evaluating a parallel post- discharge Home Medicine Review (HMR) Model. 
</t>
  </si>
  <si>
    <t>Además del tratamiento para la enfermedad antiinflamatoria el paciente toma algún otro medicamento de alto riesgo (incluido en el listado del ISMP español de medicamentos de alto riesgo en hospitales.</t>
  </si>
  <si>
    <t>Fuente: 
(27) ISMP - España</t>
  </si>
  <si>
    <t>Referencia 16: Intolerancia al tratamiento</t>
  </si>
  <si>
    <t>Referencia 17: Adherencia al tratamiento</t>
  </si>
  <si>
    <t>Referencia 18: Tratamiento en condiciones especiales</t>
  </si>
  <si>
    <t>Referencia 19: Comorbilidades específicas del EI dermatológico</t>
  </si>
  <si>
    <t>Referencia 21: Complicaciones relacionadas con la EI gastro - intestinal</t>
  </si>
  <si>
    <r>
      <t>Intolerancia al tratamiento</t>
    </r>
    <r>
      <rPr>
        <b/>
        <vertAlign val="superscript"/>
        <sz val="11"/>
        <color theme="8" tint="-0.499984740745262"/>
        <rFont val="Calibri"/>
        <family val="2"/>
        <scheme val="minor"/>
      </rPr>
      <t>(16)</t>
    </r>
  </si>
  <si>
    <r>
      <t>Adherencia al tratamiento</t>
    </r>
    <r>
      <rPr>
        <b/>
        <vertAlign val="superscript"/>
        <sz val="11"/>
        <color theme="8" tint="-0.499984740745262"/>
        <rFont val="Calibri"/>
        <family val="2"/>
        <scheme val="minor"/>
      </rPr>
      <t>(17)</t>
    </r>
  </si>
  <si>
    <r>
      <t>Tratamiento en condiciones especiales</t>
    </r>
    <r>
      <rPr>
        <b/>
        <vertAlign val="superscript"/>
        <sz val="11"/>
        <color theme="8" tint="-0.499984740745262"/>
        <rFont val="Calibri"/>
        <family val="2"/>
        <scheme val="minor"/>
      </rPr>
      <t>(18)</t>
    </r>
  </si>
  <si>
    <r>
      <t xml:space="preserve">Comorbilidades </t>
    </r>
    <r>
      <rPr>
        <b/>
        <vertAlign val="superscript"/>
        <sz val="11"/>
        <color theme="8" tint="-0.499984740745262"/>
        <rFont val="Calibri"/>
        <family val="2"/>
        <scheme val="minor"/>
      </rPr>
      <t>(19)</t>
    </r>
  </si>
  <si>
    <r>
      <t>Capacidad funcional o discapacidad</t>
    </r>
    <r>
      <rPr>
        <b/>
        <vertAlign val="superscript"/>
        <sz val="11"/>
        <color theme="8" tint="-0.499984740745262"/>
        <rFont val="Calibri"/>
        <family val="2"/>
        <scheme val="minor"/>
      </rPr>
      <t>(20)</t>
    </r>
  </si>
  <si>
    <r>
      <t>Complicaciones relacionadas con la enfermedad</t>
    </r>
    <r>
      <rPr>
        <b/>
        <vertAlign val="superscript"/>
        <sz val="11"/>
        <color theme="8" tint="-0.499984740745262"/>
        <rFont val="Calibri"/>
        <family val="2"/>
        <scheme val="minor"/>
      </rPr>
      <t>(21)</t>
    </r>
  </si>
  <si>
    <t xml:space="preserve">1) Modelo de estratificación de paciente oncohematológico (2017)
</t>
  </si>
  <si>
    <t xml:space="preserve">1) Modelo de estratificación de paciente oncohematológico (2017)
</t>
  </si>
  <si>
    <t xml:space="preserve">28) Manual MSD. Clasificación de las reacciones adversas a los fármacos. Joan B. Tarloff, PhD, University of the Sciences in Philadelphia http://www.msdmanuals.com/es-es/professional/farmacolog%C3%ADa-cl%C3%ADnica/reacciones-adversas-a-los-f%C3%A1rmacos/reacciones-adversas-a-los-f%C3%A1rmacos#v1109642_es
</t>
  </si>
  <si>
    <t xml:space="preserve">29) Multiple drug intolerance syndrome: prevalence, clinical characteristics and management. Macy E, Ho NJ. Ann Allergy Asthma Immunol, 2012;108:88-93.
</t>
  </si>
  <si>
    <t xml:space="preserve">8) Modelo de Selección y Atención Farmacéutica de Pacientes Crónicos. SEFH. 
</t>
  </si>
  <si>
    <t xml:space="preserve">30) Existen muchas comorbilidades asociadas a la psoriasis, como la enfermedad cardiovascular, obesidad, depresión, dislipemias, hipertensión, síndrome metabólico y diabetes. Abbvie. 2016. https://www.abbvie.es/content/dam/abbviecorp/es/docs/PR_13_06_16.pdf
</t>
  </si>
  <si>
    <t>Referencia 20: Capacidad funcional o discapacidad y Dolor del EI músculo - esquelético</t>
  </si>
  <si>
    <t xml:space="preserve">31) Esteve-Vives J, Batlle Gualda E, Reig A.  Spanish version of the Health Assessment Questionnaire: reliability, validity and transcultural equivalency. Rheumatol 1993;20:2116-22.
</t>
  </si>
  <si>
    <t xml:space="preserve">32) Pincus T, Callahan LF, Brooks RH, Fuchs HA, Olsen NJ, Kaye JJ. Self-report questionnaire scores in rheumatoid arthritis compared with traditional physical, radiographic and laboratory measures. Ann Intern Med 1989;110:259-66.
</t>
  </si>
  <si>
    <t xml:space="preserve">33) Duruoz MT, Poiraudeau S, Fermanian J, Menkes CJ, Amor B, Dougados M, et al. Development and validation of a rheumatoid hand functional disability scale that assesses functional handicap. J Rheumatol 1996;23:1167-72.
</t>
  </si>
  <si>
    <t xml:space="preserve">16)F. Javier Ballina García. Medición de la calidad de vida en la artritis reumatoide.  Sección de Reumatología. Hospital Central de Asturias.
</t>
  </si>
  <si>
    <t>34) Monitorización del dolor. Recomendaciones del grupo de trabajo de analgesia y sedación de la SEMICYUC. C. Pardo; T. Muñoz; C. Chamorro y Grupo de Trabajo de Analgesia y Sedación de la SEMICYUC. 2006</t>
  </si>
  <si>
    <t xml:space="preserve">35) Enfermedad inflamatoria intestinal. Rioja Salud. Gobierno de la Rioja. https://www.riojasalud.es/ciudadanos/catalogo-multimedia/digestivo/enfermedad-inflamatoria-intestinal 
</t>
  </si>
  <si>
    <t>36) Keiichi Mitsuyama, Mikio Niwa, Hidetoshi Takedatsu, Hiroshi Yamasaki, Kotaro Kuwaki, Shinichiro Yoshioka, Ryosuke Yamauchi, Shuhei Fukunaga, and Takuji Torimura.Antibody markers in the diagnosis of inflammatory bowel disease.  World J Gastroenterol; 22(3): 1304–1310. 2016</t>
  </si>
  <si>
    <t>Periodicidad de uso del Modelo</t>
  </si>
  <si>
    <t>Esta información se debe considerar como tentativa estando siempre sujeta a la decisión del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</si>
</sst>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28"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4" tint="-0.249977111117893"/>
      <name val="Calibri"/>
      <family val="2"/>
      <scheme val="minor"/>
    </font>
    <font>
      <sz val="11"/>
      <name val="Calibri"/>
      <family val="2"/>
      <scheme val="minor"/>
    </font>
    <font>
      <sz val="8"/>
      <color theme="1"/>
      <name val="Calibri"/>
      <family val="2"/>
      <scheme val="minor"/>
    </font>
    <font>
      <i/>
      <sz val="11"/>
      <color theme="1"/>
      <name val="Calibri"/>
      <family val="2"/>
      <scheme val="minor"/>
    </font>
    <font>
      <sz val="10"/>
      <color theme="1"/>
      <name val="Calibri"/>
      <family val="2"/>
      <scheme val="minor"/>
    </font>
    <font>
      <sz val="11"/>
      <color theme="4" tint="-0.249977111117893"/>
      <name val="Calibri"/>
      <family val="2"/>
      <scheme val="minor"/>
    </font>
    <font>
      <sz val="11"/>
      <color theme="1"/>
      <name val="Calibri"/>
      <family val="2"/>
      <scheme val="minor"/>
    </font>
    <font>
      <b/>
      <sz val="11"/>
      <name val="Calibri"/>
      <family val="2"/>
      <scheme val="minor"/>
    </font>
    <font>
      <vertAlign val="superscript"/>
      <sz val="11"/>
      <color theme="1"/>
      <name val="Calibri"/>
      <family val="2"/>
      <scheme val="minor"/>
    </font>
    <font>
      <vertAlign val="superscript"/>
      <sz val="11"/>
      <name val="Calibri"/>
      <family val="2"/>
      <scheme val="minor"/>
    </font>
    <font>
      <i/>
      <sz val="11"/>
      <name val="Calibri"/>
      <family val="2"/>
      <scheme val="minor"/>
    </font>
    <font>
      <b/>
      <sz val="12"/>
      <color theme="1"/>
      <name val="Calibri"/>
      <family val="2"/>
      <scheme val="minor"/>
    </font>
    <font>
      <i/>
      <sz val="11"/>
      <color theme="0"/>
      <name val="Calibri"/>
      <family val="2"/>
      <scheme val="minor"/>
    </font>
    <font>
      <sz val="9"/>
      <color indexed="81"/>
      <name val="Tahoma"/>
      <family val="2"/>
    </font>
    <font>
      <b/>
      <sz val="9"/>
      <color indexed="81"/>
      <name val="Tahoma"/>
      <family val="2"/>
    </font>
    <font>
      <b/>
      <sz val="11"/>
      <color theme="8" tint="-0.499984740745262"/>
      <name val="Calibri"/>
      <family val="2"/>
      <scheme val="minor"/>
    </font>
    <font>
      <b/>
      <vertAlign val="superscript"/>
      <sz val="11"/>
      <color theme="8" tint="-0.499984740745262"/>
      <name val="Calibri"/>
      <family val="2"/>
      <scheme val="minor"/>
    </font>
    <font>
      <sz val="11"/>
      <color theme="8" tint="-0.499984740745262"/>
      <name val="Calibri"/>
      <family val="2"/>
      <scheme val="minor"/>
    </font>
    <font>
      <b/>
      <sz val="11"/>
      <color rgb="FFFA3E4B"/>
      <name val="Calibri"/>
      <family val="2"/>
      <scheme val="minor"/>
    </font>
    <font>
      <b/>
      <sz val="11"/>
      <color rgb="FFFCB53B"/>
      <name val="Calibri"/>
      <family val="2"/>
      <scheme val="minor"/>
    </font>
    <font>
      <b/>
      <sz val="11"/>
      <color rgb="FF17B987"/>
      <name val="Calibri"/>
      <family val="2"/>
      <scheme val="minor"/>
    </font>
    <font>
      <sz val="12"/>
      <color theme="1"/>
      <name val="Calibri"/>
      <family val="2"/>
      <scheme val="minor"/>
    </font>
    <font>
      <b/>
      <sz val="11"/>
      <color rgb="FFFF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70C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9900"/>
        <bgColor indexed="64"/>
      </patternFill>
    </fill>
    <fill>
      <patternFill patternType="solid">
        <fgColor rgb="FFFA3E4B"/>
        <bgColor indexed="64"/>
      </patternFill>
    </fill>
    <fill>
      <patternFill patternType="solid">
        <fgColor rgb="FFFCB53B"/>
        <bgColor indexed="64"/>
      </patternFill>
    </fill>
    <fill>
      <patternFill patternType="solid">
        <fgColor rgb="FF17B987"/>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bgColor indexed="64"/>
      </patternFill>
    </fill>
  </fills>
  <borders count="80">
    <border>
      <left/>
      <right/>
      <top/>
      <bottom/>
      <diagonal/>
    </border>
    <border>
      <left/>
      <right style="thin">
        <color theme="4" tint="-0.499984740745262"/>
      </right>
      <top/>
      <bottom style="thin">
        <color theme="4" tint="-0.499984740745262"/>
      </bottom>
      <diagonal/>
    </border>
    <border>
      <left/>
      <right/>
      <top/>
      <bottom style="thin">
        <color theme="4" tint="-0.499984740745262"/>
      </bottom>
      <diagonal/>
    </border>
    <border>
      <left style="thin">
        <color theme="4" tint="-0.499984740745262"/>
      </left>
      <right/>
      <top/>
      <bottom style="thin">
        <color theme="4" tint="-0.499984740745262"/>
      </bottom>
      <diagonal/>
    </border>
    <border>
      <left/>
      <right style="thin">
        <color theme="4" tint="-0.499984740745262"/>
      </right>
      <top/>
      <bottom/>
      <diagonal/>
    </border>
    <border>
      <left/>
      <right style="thin">
        <color theme="4" tint="-0.499984740745262"/>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bottom/>
      <diagonal/>
    </border>
    <border>
      <left/>
      <right style="thin">
        <color theme="4" tint="-0.499984740745262"/>
      </right>
      <top style="thin">
        <color theme="4" tint="-0.499984740745262"/>
      </top>
      <bottom/>
      <diagonal/>
    </border>
    <border>
      <left/>
      <right/>
      <top style="thin">
        <color theme="4" tint="-0.499984740745262"/>
      </top>
      <bottom/>
      <diagonal/>
    </border>
    <border>
      <left style="thin">
        <color theme="4" tint="-0.499984740745262"/>
      </left>
      <right/>
      <top style="thin">
        <color theme="4" tint="-0.499984740745262"/>
      </top>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9" tint="-0.499984740745262"/>
      </left>
      <right style="thin">
        <color theme="1" tint="0.499984740745262"/>
      </right>
      <top style="thin">
        <color theme="1" tint="0.499984740745262"/>
      </top>
      <bottom style="thin">
        <color theme="9" tint="-0.499984740745262"/>
      </bottom>
      <diagonal/>
    </border>
    <border>
      <left style="thin">
        <color theme="9" tint="-0.499984740745262"/>
      </left>
      <right style="thin">
        <color theme="1" tint="0.499984740745262"/>
      </right>
      <top style="thin">
        <color theme="9" tint="-0.499984740745262"/>
      </top>
      <bottom style="thin">
        <color theme="9" tint="-0.499984740745262"/>
      </bottom>
      <diagonal/>
    </border>
    <border>
      <left style="thin">
        <color theme="9" tint="-0.499984740745262"/>
      </left>
      <right style="thin">
        <color theme="1" tint="0.499984740745262"/>
      </right>
      <top style="thin">
        <color theme="9"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9" tint="-0.499984740745262"/>
      </bottom>
      <diagonal/>
    </border>
    <border>
      <left style="thin">
        <color theme="1" tint="0.499984740745262"/>
      </left>
      <right style="thin">
        <color theme="1" tint="0.499984740745262"/>
      </right>
      <top style="thin">
        <color theme="9" tint="-0.499984740745262"/>
      </top>
      <bottom style="thin">
        <color theme="9" tint="-0.499984740745262"/>
      </bottom>
      <diagonal/>
    </border>
    <border>
      <left style="thin">
        <color theme="1" tint="0.499984740745262"/>
      </left>
      <right style="thin">
        <color theme="1" tint="0.499984740745262"/>
      </right>
      <top style="thin">
        <color theme="9" tint="-0.499984740745262"/>
      </top>
      <bottom style="thin">
        <color theme="1"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3" tint="-0.499984740745262"/>
      </left>
      <right/>
      <top style="thin">
        <color theme="3" tint="-0.499984740745262"/>
      </top>
      <bottom/>
      <diagonal/>
    </border>
    <border>
      <left/>
      <right/>
      <top style="thin">
        <color theme="3" tint="-0.499984740745262"/>
      </top>
      <bottom/>
      <diagonal/>
    </border>
    <border>
      <left/>
      <right style="thin">
        <color theme="3" tint="-0.499984740745262"/>
      </right>
      <top style="thin">
        <color theme="3" tint="-0.499984740745262"/>
      </top>
      <bottom/>
      <diagonal/>
    </border>
    <border>
      <left style="thin">
        <color theme="3" tint="-0.499984740745262"/>
      </left>
      <right/>
      <top/>
      <bottom/>
      <diagonal/>
    </border>
    <border>
      <left/>
      <right style="thin">
        <color theme="3" tint="-0.499984740745262"/>
      </right>
      <top/>
      <bottom/>
      <diagonal/>
    </border>
    <border>
      <left style="thin">
        <color theme="3" tint="-0.499984740745262"/>
      </left>
      <right/>
      <top/>
      <bottom style="thin">
        <color theme="3" tint="-0.499984740745262"/>
      </bottom>
      <diagonal/>
    </border>
    <border>
      <left/>
      <right/>
      <top/>
      <bottom style="thin">
        <color theme="3" tint="-0.499984740745262"/>
      </bottom>
      <diagonal/>
    </border>
    <border>
      <left/>
      <right style="thin">
        <color theme="3" tint="-0.499984740745262"/>
      </right>
      <top/>
      <bottom style="thin">
        <color theme="3"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thin">
        <color rgb="FFC00000"/>
      </left>
      <right style="thin">
        <color rgb="FFC00000"/>
      </right>
      <top style="thin">
        <color rgb="FFC00000"/>
      </top>
      <bottom style="thin">
        <color rgb="FFC00000"/>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9"/>
      </left>
      <right style="thin">
        <color theme="9"/>
      </right>
      <top style="thin">
        <color theme="9"/>
      </top>
      <bottom style="thin">
        <color theme="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ashed">
        <color rgb="FFFF0000"/>
      </left>
      <right/>
      <top style="dashed">
        <color rgb="FFFF0000"/>
      </top>
      <bottom style="dashed">
        <color rgb="FFFF0000"/>
      </bottom>
      <diagonal/>
    </border>
    <border>
      <left/>
      <right/>
      <top style="dashed">
        <color rgb="FFFF0000"/>
      </top>
      <bottom style="dashed">
        <color rgb="FFFF0000"/>
      </bottom>
      <diagonal/>
    </border>
    <border>
      <left/>
      <right style="dashed">
        <color rgb="FFFF0000"/>
      </right>
      <top style="dashed">
        <color rgb="FFFF0000"/>
      </top>
      <bottom style="dashed">
        <color rgb="FFFF0000"/>
      </bottom>
      <diagonal/>
    </border>
    <border>
      <left style="thin">
        <color theme="1" tint="0.34998626667073579"/>
      </left>
      <right/>
      <top style="thin">
        <color theme="1" tint="0.499984740745262"/>
      </top>
      <bottom/>
      <diagonal/>
    </border>
    <border>
      <left/>
      <right style="thin">
        <color theme="1" tint="0.34998626667073579"/>
      </right>
      <top style="thin">
        <color theme="1" tint="0.499984740745262"/>
      </top>
      <bottom/>
      <diagonal/>
    </border>
    <border>
      <left style="thin">
        <color theme="1" tint="0.34998626667073579"/>
      </left>
      <right/>
      <top/>
      <bottom style="thin">
        <color theme="1" tint="0.499984740745262"/>
      </bottom>
      <diagonal/>
    </border>
    <border>
      <left/>
      <right style="thin">
        <color theme="1" tint="0.34998626667073579"/>
      </right>
      <top/>
      <bottom style="thin">
        <color theme="1" tint="0.499984740745262"/>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right/>
      <top style="medium">
        <color rgb="FF002060"/>
      </top>
      <bottom style="thin">
        <color theme="9" tint="-0.499984740745262"/>
      </bottom>
      <diagonal/>
    </border>
  </borders>
  <cellStyleXfs count="2">
    <xf numFmtId="0" fontId="0" fillId="0" borderId="0"/>
    <xf numFmtId="9" fontId="11" fillId="0" borderId="0" applyFont="0" applyFill="0" applyBorder="0" applyAlignment="0" applyProtection="0"/>
  </cellStyleXfs>
  <cellXfs count="790">
    <xf numFmtId="0" fontId="0" fillId="0" borderId="0" xfId="0"/>
    <xf numFmtId="0" fontId="0" fillId="2" borderId="0" xfId="0" applyFill="1" applyProtection="1"/>
    <xf numFmtId="0" fontId="0" fillId="3" borderId="1" xfId="0" applyFill="1" applyBorder="1" applyProtection="1"/>
    <xf numFmtId="0" fontId="0" fillId="3" borderId="2" xfId="0" applyFill="1" applyBorder="1" applyProtection="1"/>
    <xf numFmtId="0" fontId="0" fillId="3" borderId="3" xfId="0" applyFill="1" applyBorder="1" applyProtection="1"/>
    <xf numFmtId="0" fontId="0" fillId="3" borderId="4" xfId="0" applyFill="1" applyBorder="1" applyProtection="1"/>
    <xf numFmtId="0" fontId="0" fillId="3" borderId="0" xfId="0" applyFill="1" applyBorder="1" applyProtection="1"/>
    <xf numFmtId="0" fontId="0" fillId="3" borderId="8" xfId="0" applyFill="1" applyBorder="1" applyProtection="1"/>
    <xf numFmtId="0" fontId="0" fillId="3" borderId="9" xfId="0" applyFill="1" applyBorder="1" applyProtection="1"/>
    <xf numFmtId="0" fontId="0" fillId="3" borderId="10" xfId="0" applyFill="1" applyBorder="1" applyProtection="1"/>
    <xf numFmtId="0" fontId="0" fillId="3" borderId="11" xfId="0" applyFill="1" applyBorder="1" applyProtection="1"/>
    <xf numFmtId="164" fontId="0" fillId="2" borderId="0" xfId="0" applyNumberFormat="1" applyFill="1" applyProtection="1"/>
    <xf numFmtId="0" fontId="0" fillId="2" borderId="0" xfId="0" quotePrefix="1" applyFill="1" applyProtection="1"/>
    <xf numFmtId="0" fontId="5" fillId="2" borderId="0" xfId="0" applyFont="1" applyFill="1" applyProtection="1"/>
    <xf numFmtId="0" fontId="2" fillId="2" borderId="0" xfId="0" applyFont="1" applyFill="1" applyProtection="1"/>
    <xf numFmtId="0" fontId="0" fillId="3" borderId="0" xfId="0" applyFill="1" applyAlignment="1">
      <alignment horizontal="left" indent="1"/>
    </xf>
    <xf numFmtId="0" fontId="2" fillId="3" borderId="0" xfId="0" applyFont="1" applyFill="1"/>
    <xf numFmtId="0" fontId="0" fillId="3" borderId="0" xfId="0" applyFill="1"/>
    <xf numFmtId="0" fontId="0" fillId="6" borderId="17" xfId="0" applyFill="1" applyBorder="1"/>
    <xf numFmtId="0" fontId="0" fillId="6" borderId="18" xfId="0" applyFill="1" applyBorder="1"/>
    <xf numFmtId="0" fontId="0" fillId="6" borderId="0" xfId="0" applyFill="1" applyBorder="1"/>
    <xf numFmtId="0" fontId="0" fillId="6" borderId="20" xfId="0" applyFill="1" applyBorder="1"/>
    <xf numFmtId="0" fontId="3" fillId="6" borderId="0" xfId="0" applyFont="1" applyFill="1" applyBorder="1" applyAlignment="1">
      <alignment horizontal="left" vertical="top"/>
    </xf>
    <xf numFmtId="0" fontId="8" fillId="6" borderId="0" xfId="0" applyFont="1" applyFill="1" applyBorder="1"/>
    <xf numFmtId="0" fontId="8" fillId="6" borderId="0" xfId="0" applyFont="1" applyFill="1" applyBorder="1" applyAlignment="1">
      <alignment horizontal="right"/>
    </xf>
    <xf numFmtId="0" fontId="3" fillId="6" borderId="0" xfId="0" applyFont="1" applyFill="1" applyBorder="1"/>
    <xf numFmtId="0" fontId="0" fillId="6" borderId="26" xfId="0" applyFill="1" applyBorder="1"/>
    <xf numFmtId="0" fontId="0" fillId="6" borderId="27" xfId="0" applyFill="1" applyBorder="1"/>
    <xf numFmtId="0" fontId="0" fillId="6" borderId="0" xfId="0" applyFill="1" applyBorder="1" applyAlignment="1">
      <alignment horizontal="left" vertical="top"/>
    </xf>
    <xf numFmtId="0" fontId="3" fillId="6" borderId="0" xfId="0" applyFont="1" applyFill="1" applyBorder="1" applyAlignment="1">
      <alignment vertical="top"/>
    </xf>
    <xf numFmtId="0" fontId="0" fillId="8" borderId="0" xfId="0" applyFill="1" applyAlignment="1"/>
    <xf numFmtId="0" fontId="3" fillId="3" borderId="0" xfId="0" applyFont="1" applyFill="1" applyAlignment="1">
      <alignment horizontal="left"/>
    </xf>
    <xf numFmtId="0" fontId="0" fillId="3" borderId="0" xfId="0" applyFill="1" applyAlignment="1"/>
    <xf numFmtId="0" fontId="8" fillId="3" borderId="0" xfId="0" applyFont="1" applyFill="1" applyAlignment="1">
      <alignment horizontal="left" indent="1"/>
    </xf>
    <xf numFmtId="0" fontId="8" fillId="3" borderId="0" xfId="0" applyFont="1" applyFill="1"/>
    <xf numFmtId="0" fontId="8" fillId="2" borderId="8" xfId="0" applyFont="1" applyFill="1" applyBorder="1" applyAlignment="1">
      <alignment horizontal="left" indent="1"/>
    </xf>
    <xf numFmtId="0" fontId="8" fillId="2" borderId="0" xfId="0" applyFont="1" applyFill="1" applyBorder="1"/>
    <xf numFmtId="0" fontId="8" fillId="2" borderId="3" xfId="0" applyFont="1" applyFill="1" applyBorder="1" applyAlignment="1">
      <alignment horizontal="left" indent="1"/>
    </xf>
    <xf numFmtId="0" fontId="0" fillId="3" borderId="4" xfId="0" applyFill="1" applyBorder="1"/>
    <xf numFmtId="0" fontId="3" fillId="2" borderId="11" xfId="0" applyFont="1" applyFill="1" applyBorder="1" applyAlignment="1">
      <alignment horizontal="left" indent="1"/>
    </xf>
    <xf numFmtId="0" fontId="0" fillId="2" borderId="8" xfId="0" applyFill="1" applyBorder="1" applyAlignment="1">
      <alignment horizontal="left" indent="1"/>
    </xf>
    <xf numFmtId="0" fontId="0" fillId="2" borderId="0" xfId="0" applyFill="1" applyBorder="1"/>
    <xf numFmtId="0" fontId="0" fillId="2" borderId="4" xfId="0" applyFill="1" applyBorder="1"/>
    <xf numFmtId="0" fontId="0" fillId="2" borderId="2" xfId="0" applyFill="1" applyBorder="1"/>
    <xf numFmtId="0" fontId="0" fillId="2" borderId="1" xfId="0" applyFill="1" applyBorder="1"/>
    <xf numFmtId="0" fontId="0" fillId="2" borderId="9" xfId="0" applyFill="1" applyBorder="1"/>
    <xf numFmtId="0" fontId="0" fillId="2" borderId="10" xfId="0" applyFill="1" applyBorder="1"/>
    <xf numFmtId="0" fontId="3" fillId="2" borderId="8" xfId="0" applyFont="1" applyFill="1" applyBorder="1" applyAlignment="1">
      <alignment horizontal="left" indent="1"/>
    </xf>
    <xf numFmtId="0" fontId="0" fillId="2" borderId="0" xfId="0" quotePrefix="1" applyFill="1" applyBorder="1"/>
    <xf numFmtId="0" fontId="0" fillId="2" borderId="3" xfId="0" applyFill="1" applyBorder="1" applyAlignment="1">
      <alignment horizontal="left" indent="1"/>
    </xf>
    <xf numFmtId="0" fontId="3" fillId="2" borderId="0" xfId="0" quotePrefix="1" applyFont="1" applyFill="1" applyBorder="1"/>
    <xf numFmtId="0" fontId="0" fillId="2" borderId="0" xfId="0" applyFill="1" applyBorder="1" applyAlignment="1">
      <alignment horizontal="left"/>
    </xf>
    <xf numFmtId="0" fontId="0" fillId="2" borderId="24" xfId="0" applyFill="1" applyBorder="1" applyProtection="1">
      <protection locked="0"/>
    </xf>
    <xf numFmtId="0" fontId="0" fillId="3" borderId="19" xfId="0" applyFill="1" applyBorder="1"/>
    <xf numFmtId="0" fontId="0" fillId="3" borderId="0" xfId="0" applyFill="1" applyBorder="1"/>
    <xf numFmtId="0" fontId="9" fillId="3" borderId="31" xfId="0" applyFont="1" applyFill="1" applyBorder="1"/>
    <xf numFmtId="0" fontId="0" fillId="2" borderId="32" xfId="0" applyFill="1" applyBorder="1"/>
    <xf numFmtId="0" fontId="0" fillId="10" borderId="33" xfId="0" applyFill="1" applyBorder="1"/>
    <xf numFmtId="0" fontId="0" fillId="3" borderId="0" xfId="0" applyFill="1" applyProtection="1"/>
    <xf numFmtId="0" fontId="0" fillId="6" borderId="0" xfId="0" applyFill="1" applyBorder="1" applyProtection="1"/>
    <xf numFmtId="0" fontId="0" fillId="6" borderId="26" xfId="0" applyFill="1" applyBorder="1" applyProtection="1"/>
    <xf numFmtId="0" fontId="0" fillId="2" borderId="11" xfId="0" applyFill="1" applyBorder="1" applyAlignment="1" applyProtection="1">
      <alignment horizontal="left" wrapText="1"/>
    </xf>
    <xf numFmtId="0" fontId="0" fillId="2" borderId="10" xfId="0" applyFill="1" applyBorder="1" applyAlignment="1" applyProtection="1">
      <alignment horizontal="left" wrapText="1"/>
    </xf>
    <xf numFmtId="0" fontId="0" fillId="2" borderId="9" xfId="0" applyFill="1" applyBorder="1" applyAlignment="1" applyProtection="1">
      <alignment horizontal="left" wrapText="1"/>
    </xf>
    <xf numFmtId="0" fontId="0" fillId="2" borderId="10"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3" fillId="6" borderId="0" xfId="0" applyFont="1" applyFill="1" applyBorder="1" applyAlignment="1">
      <alignment horizontal="left" vertical="top" wrapText="1"/>
    </xf>
    <xf numFmtId="0" fontId="3" fillId="6" borderId="26" xfId="0" applyFont="1" applyFill="1" applyBorder="1" applyAlignment="1">
      <alignment horizontal="left" vertical="top" wrapText="1"/>
    </xf>
    <xf numFmtId="0" fontId="0" fillId="2" borderId="8" xfId="0" applyFill="1" applyBorder="1" applyAlignment="1">
      <alignment horizontal="left" vertical="top" wrapText="1" indent="1"/>
    </xf>
    <xf numFmtId="0" fontId="0" fillId="2" borderId="0" xfId="0" applyFill="1" applyBorder="1" applyAlignment="1">
      <alignment horizontal="left" vertical="top" wrapText="1" indent="1"/>
    </xf>
    <xf numFmtId="0" fontId="0" fillId="2" borderId="4" xfId="0" applyFill="1" applyBorder="1" applyAlignment="1">
      <alignment horizontal="left" vertical="top" wrapText="1" indent="1"/>
    </xf>
    <xf numFmtId="0" fontId="0" fillId="6" borderId="0" xfId="0" applyFill="1" applyBorder="1" applyAlignment="1">
      <alignment horizontal="left" indent="1"/>
    </xf>
    <xf numFmtId="0" fontId="0" fillId="6" borderId="0" xfId="0" applyFill="1"/>
    <xf numFmtId="0" fontId="0" fillId="6" borderId="0" xfId="0" applyFill="1" applyBorder="1" applyAlignment="1">
      <alignment horizontal="left" vertical="center"/>
    </xf>
    <xf numFmtId="0" fontId="2" fillId="6" borderId="0" xfId="0" applyFont="1" applyFill="1" applyBorder="1"/>
    <xf numFmtId="0" fontId="2" fillId="6" borderId="0" xfId="0" applyFont="1" applyFill="1" applyBorder="1" applyAlignment="1">
      <alignment horizontal="left" vertical="top"/>
    </xf>
    <xf numFmtId="0" fontId="0" fillId="6" borderId="26" xfId="0" applyFont="1" applyFill="1" applyBorder="1" applyAlignment="1">
      <alignment horizontal="left" vertical="top"/>
    </xf>
    <xf numFmtId="0" fontId="8" fillId="3" borderId="0" xfId="0" applyFont="1" applyFill="1" applyAlignment="1">
      <alignment horizontal="left" vertical="top"/>
    </xf>
    <xf numFmtId="0" fontId="8" fillId="3" borderId="0" xfId="0" applyFont="1" applyFill="1" applyAlignment="1"/>
    <xf numFmtId="0" fontId="2" fillId="3" borderId="0" xfId="0" applyFont="1" applyFill="1" applyAlignment="1"/>
    <xf numFmtId="0" fontId="12" fillId="3" borderId="0" xfId="0" applyFont="1" applyFill="1" applyAlignment="1">
      <alignment horizontal="left"/>
    </xf>
    <xf numFmtId="0" fontId="8" fillId="3" borderId="0" xfId="0" applyFont="1" applyFill="1" applyBorder="1" applyAlignment="1">
      <alignment horizontal="left" vertical="center" wrapText="1"/>
    </xf>
    <xf numFmtId="0" fontId="8" fillId="3" borderId="0" xfId="0" applyFont="1" applyFill="1" applyAlignment="1">
      <alignment horizontal="left" vertical="center" wrapText="1"/>
    </xf>
    <xf numFmtId="0" fontId="0" fillId="3" borderId="0" xfId="0" applyFont="1" applyFill="1" applyAlignment="1">
      <alignment horizontal="left"/>
    </xf>
    <xf numFmtId="0" fontId="0" fillId="3" borderId="0" xfId="0" applyFill="1" applyBorder="1" applyAlignment="1">
      <alignment horizontal="left" indent="1"/>
    </xf>
    <xf numFmtId="0" fontId="8" fillId="3" borderId="0" xfId="0" applyFont="1" applyFill="1" applyAlignment="1">
      <alignment horizontal="left"/>
    </xf>
    <xf numFmtId="0" fontId="0" fillId="3" borderId="0" xfId="0" applyFill="1" applyAlignment="1">
      <alignment horizontal="left"/>
    </xf>
    <xf numFmtId="0" fontId="0" fillId="2" borderId="8" xfId="0" applyFill="1" applyBorder="1" applyAlignment="1">
      <alignment horizontal="left"/>
    </xf>
    <xf numFmtId="0" fontId="3" fillId="2" borderId="0" xfId="0" quotePrefix="1" applyFont="1" applyFill="1" applyBorder="1" applyAlignment="1"/>
    <xf numFmtId="0" fontId="0" fillId="2" borderId="0" xfId="0" applyFill="1" applyBorder="1" applyAlignment="1"/>
    <xf numFmtId="0" fontId="0" fillId="2" borderId="4" xfId="0" applyFill="1" applyBorder="1" applyAlignment="1"/>
    <xf numFmtId="0" fontId="0" fillId="3" borderId="0" xfId="0" applyFill="1" applyAlignment="1">
      <alignment vertical="center"/>
    </xf>
    <xf numFmtId="0" fontId="3" fillId="6" borderId="0" xfId="0" applyFont="1" applyFill="1" applyBorder="1" applyAlignment="1">
      <alignment vertical="top" wrapText="1"/>
    </xf>
    <xf numFmtId="0" fontId="0" fillId="6" borderId="0" xfId="0" applyFill="1" applyBorder="1" applyAlignment="1">
      <alignment vertical="center"/>
    </xf>
    <xf numFmtId="0" fontId="8" fillId="3" borderId="0" xfId="0" applyFont="1" applyFill="1" applyAlignment="1">
      <alignment horizontal="center" vertical="center" wrapText="1"/>
    </xf>
    <xf numFmtId="0" fontId="0" fillId="10" borderId="24" xfId="0" applyFill="1" applyBorder="1"/>
    <xf numFmtId="0" fontId="0" fillId="6" borderId="17" xfId="0" applyFill="1" applyBorder="1" applyAlignment="1">
      <alignment horizontal="left" indent="1"/>
    </xf>
    <xf numFmtId="0" fontId="0" fillId="6" borderId="26" xfId="0" applyFill="1" applyBorder="1" applyAlignment="1">
      <alignment horizontal="left" indent="1"/>
    </xf>
    <xf numFmtId="0" fontId="5" fillId="2" borderId="0" xfId="0" applyFont="1" applyFill="1" applyAlignment="1" applyProtection="1">
      <alignment wrapText="1"/>
    </xf>
    <xf numFmtId="0" fontId="0" fillId="2" borderId="12" xfId="0" applyFill="1" applyBorder="1" applyAlignment="1">
      <alignment horizontal="center" vertical="center" wrapText="1"/>
    </xf>
    <xf numFmtId="0" fontId="0" fillId="3" borderId="0" xfId="0" applyFill="1" applyAlignment="1">
      <alignment horizontal="center" vertical="center"/>
    </xf>
    <xf numFmtId="0" fontId="0" fillId="6" borderId="17" xfId="0" applyFill="1" applyBorder="1" applyAlignment="1">
      <alignment horizontal="center" vertical="center"/>
    </xf>
    <xf numFmtId="0" fontId="0" fillId="6" borderId="0" xfId="0" applyFill="1" applyBorder="1" applyAlignment="1">
      <alignment horizontal="center" vertical="center"/>
    </xf>
    <xf numFmtId="0" fontId="0" fillId="2" borderId="24" xfId="0" applyFill="1" applyBorder="1" applyAlignment="1">
      <alignment horizontal="center" vertical="center"/>
    </xf>
    <xf numFmtId="0" fontId="3" fillId="6" borderId="0" xfId="0" applyFont="1" applyFill="1" applyBorder="1" applyAlignment="1">
      <alignment horizontal="center" vertical="center"/>
    </xf>
    <xf numFmtId="0" fontId="0" fillId="6" borderId="26" xfId="0" applyFill="1" applyBorder="1" applyAlignment="1">
      <alignment horizontal="center" vertical="center"/>
    </xf>
    <xf numFmtId="0" fontId="0" fillId="6" borderId="0" xfId="0" applyFill="1" applyAlignment="1">
      <alignment horizontal="center" vertical="center"/>
    </xf>
    <xf numFmtId="0" fontId="0" fillId="6" borderId="0" xfId="0" applyFont="1" applyFill="1" applyBorder="1" applyAlignment="1">
      <alignment horizontal="center" vertical="center"/>
    </xf>
    <xf numFmtId="0" fontId="2" fillId="6" borderId="0" xfId="0" applyFont="1" applyFill="1" applyBorder="1" applyAlignment="1">
      <alignment horizontal="center" vertical="center"/>
    </xf>
    <xf numFmtId="0" fontId="0" fillId="3" borderId="0"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8" borderId="0" xfId="0" applyFill="1" applyAlignment="1">
      <alignment horizontal="center" vertical="center"/>
    </xf>
    <xf numFmtId="0" fontId="8" fillId="2" borderId="0" xfId="0" applyFont="1" applyFill="1" applyBorder="1" applyAlignment="1">
      <alignment horizontal="center" vertical="center"/>
    </xf>
    <xf numFmtId="0" fontId="8" fillId="3" borderId="0" xfId="0" applyFont="1" applyFill="1" applyAlignment="1">
      <alignment horizontal="center"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2" borderId="2" xfId="0" applyFill="1" applyBorder="1" applyAlignment="1">
      <alignment horizontal="center" vertical="center"/>
    </xf>
    <xf numFmtId="0" fontId="17" fillId="8" borderId="0" xfId="0" applyFont="1" applyFill="1" applyAlignment="1">
      <alignment horizontal="left" vertical="top" indent="1"/>
    </xf>
    <xf numFmtId="0" fontId="3" fillId="3" borderId="0" xfId="0" applyFont="1" applyFill="1"/>
    <xf numFmtId="0" fontId="3" fillId="3" borderId="0" xfId="0" applyFont="1" applyFill="1" applyAlignment="1">
      <alignment horizontal="center" vertical="center"/>
    </xf>
    <xf numFmtId="0" fontId="8" fillId="3" borderId="0" xfId="0" applyFont="1" applyFill="1" applyAlignment="1">
      <alignment horizontal="left" vertical="center" indent="1"/>
    </xf>
    <xf numFmtId="0" fontId="8" fillId="3" borderId="0" xfId="0" applyFont="1" applyFill="1" applyAlignment="1">
      <alignment horizontal="left" vertical="center" wrapText="1" indent="1"/>
    </xf>
    <xf numFmtId="0" fontId="0" fillId="3" borderId="0" xfId="0" applyFill="1" applyAlignment="1">
      <alignment horizontal="left" vertical="center" indent="1"/>
    </xf>
    <xf numFmtId="0" fontId="0" fillId="6" borderId="0" xfId="0" applyFont="1" applyFill="1" applyBorder="1" applyAlignment="1">
      <alignment vertical="top"/>
    </xf>
    <xf numFmtId="0" fontId="8" fillId="6" borderId="26" xfId="0" applyFont="1" applyFill="1" applyBorder="1" applyAlignment="1">
      <alignment horizontal="right"/>
    </xf>
    <xf numFmtId="0" fontId="2" fillId="3" borderId="0" xfId="0" applyFont="1" applyFill="1" applyAlignment="1">
      <alignment vertical="top"/>
    </xf>
    <xf numFmtId="0" fontId="0" fillId="6" borderId="0" xfId="0" applyFill="1" applyBorder="1" applyAlignment="1">
      <alignment vertical="top" wrapText="1"/>
    </xf>
    <xf numFmtId="0" fontId="0" fillId="6" borderId="0" xfId="0" applyFont="1" applyFill="1" applyBorder="1" applyAlignment="1">
      <alignment horizontal="left" vertical="top" wrapText="1"/>
    </xf>
    <xf numFmtId="0" fontId="3" fillId="6" borderId="0" xfId="0" applyFont="1" applyFill="1" applyBorder="1" applyAlignment="1">
      <alignment horizontal="left" vertical="top" wrapText="1"/>
    </xf>
    <xf numFmtId="0" fontId="6" fillId="6" borderId="0" xfId="0" quotePrefix="1" applyFont="1" applyFill="1" applyBorder="1" applyAlignment="1">
      <alignment horizontal="left" vertical="top" wrapText="1" indent="3"/>
    </xf>
    <xf numFmtId="0" fontId="6" fillId="6" borderId="0" xfId="0" applyFont="1" applyFill="1" applyBorder="1" applyAlignment="1">
      <alignment horizontal="left" vertical="top" wrapText="1" indent="3"/>
    </xf>
    <xf numFmtId="0" fontId="0" fillId="6" borderId="0" xfId="0" applyFill="1" applyBorder="1" applyAlignment="1">
      <alignment horizontal="left" vertical="top" wrapText="1"/>
    </xf>
    <xf numFmtId="0" fontId="8" fillId="2" borderId="0" xfId="0" applyFont="1" applyFill="1" applyBorder="1" applyAlignment="1">
      <alignment horizontal="left" vertical="center" wrapText="1" indent="1"/>
    </xf>
    <xf numFmtId="0" fontId="0" fillId="2" borderId="10" xfId="0" applyFill="1" applyBorder="1" applyAlignment="1" applyProtection="1">
      <alignment horizontal="left" vertical="top"/>
    </xf>
    <xf numFmtId="0" fontId="0" fillId="2" borderId="7" xfId="0" applyFill="1" applyBorder="1" applyAlignment="1" applyProtection="1">
      <alignment vertical="top"/>
    </xf>
    <xf numFmtId="0" fontId="0" fillId="2" borderId="6" xfId="0" applyFill="1" applyBorder="1" applyAlignment="1" applyProtection="1">
      <alignment vertical="top"/>
    </xf>
    <xf numFmtId="0" fontId="0" fillId="6" borderId="0" xfId="0" applyFont="1" applyFill="1" applyBorder="1" applyAlignment="1">
      <alignment horizontal="left" vertical="top"/>
    </xf>
    <xf numFmtId="0" fontId="6" fillId="6" borderId="0" xfId="0" applyFont="1" applyFill="1" applyBorder="1" applyAlignment="1">
      <alignment horizontal="left" vertical="top" indent="2"/>
    </xf>
    <xf numFmtId="0" fontId="6" fillId="6" borderId="0" xfId="0" applyFont="1" applyFill="1" applyBorder="1" applyAlignment="1">
      <alignment vertical="top"/>
    </xf>
    <xf numFmtId="0" fontId="0" fillId="3" borderId="0" xfId="0" applyFill="1" applyAlignment="1">
      <alignment vertical="top"/>
    </xf>
    <xf numFmtId="0" fontId="0" fillId="2" borderId="53" xfId="0" applyFont="1" applyFill="1" applyBorder="1" applyAlignment="1">
      <alignment horizontal="left" indent="1"/>
    </xf>
    <xf numFmtId="0" fontId="0" fillId="2" borderId="54" xfId="0" applyFont="1" applyFill="1" applyBorder="1"/>
    <xf numFmtId="0" fontId="8" fillId="2" borderId="54" xfId="0" applyFont="1" applyFill="1" applyBorder="1"/>
    <xf numFmtId="0" fontId="8" fillId="2" borderId="54" xfId="0" applyFont="1" applyFill="1" applyBorder="1" applyAlignment="1">
      <alignment horizontal="center" vertical="center"/>
    </xf>
    <xf numFmtId="0" fontId="0" fillId="2" borderId="54" xfId="0" applyFill="1" applyBorder="1"/>
    <xf numFmtId="0" fontId="0" fillId="2" borderId="55" xfId="0" applyFill="1" applyBorder="1"/>
    <xf numFmtId="0" fontId="8" fillId="2" borderId="56" xfId="0" applyFont="1" applyFill="1" applyBorder="1" applyAlignment="1">
      <alignment horizontal="left" indent="1"/>
    </xf>
    <xf numFmtId="0" fontId="0" fillId="2" borderId="57" xfId="0" applyFill="1" applyBorder="1"/>
    <xf numFmtId="0" fontId="0" fillId="2" borderId="59" xfId="0" applyFill="1" applyBorder="1"/>
    <xf numFmtId="0" fontId="0" fillId="2" borderId="60" xfId="0" applyFill="1" applyBorder="1"/>
    <xf numFmtId="0" fontId="8" fillId="2" borderId="53" xfId="0" applyFont="1" applyFill="1" applyBorder="1" applyAlignment="1"/>
    <xf numFmtId="0" fontId="0" fillId="2" borderId="54" xfId="0" applyFill="1" applyBorder="1" applyAlignment="1">
      <alignment horizontal="center" vertical="center"/>
    </xf>
    <xf numFmtId="0" fontId="8" fillId="2" borderId="56" xfId="0" applyFont="1" applyFill="1" applyBorder="1" applyAlignment="1"/>
    <xf numFmtId="0" fontId="8" fillId="2" borderId="58" xfId="0" applyFont="1" applyFill="1" applyBorder="1" applyAlignment="1"/>
    <xf numFmtId="0" fontId="0" fillId="2" borderId="59" xfId="0" applyFill="1" applyBorder="1" applyAlignment="1">
      <alignment horizontal="center" vertical="center"/>
    </xf>
    <xf numFmtId="0" fontId="8" fillId="2" borderId="56" xfId="0" applyFont="1" applyFill="1" applyBorder="1" applyAlignment="1">
      <alignment horizontal="left" vertical="center" indent="1"/>
    </xf>
    <xf numFmtId="0" fontId="15" fillId="2" borderId="56" xfId="0" applyFont="1" applyFill="1" applyBorder="1" applyAlignment="1">
      <alignment horizontal="left" indent="1"/>
    </xf>
    <xf numFmtId="0" fontId="8" fillId="2" borderId="0" xfId="0" applyFont="1" applyFill="1" applyBorder="1" applyAlignment="1">
      <alignment vertical="top" wrapText="1"/>
    </xf>
    <xf numFmtId="0" fontId="8" fillId="2" borderId="38" xfId="0" applyFont="1" applyFill="1" applyBorder="1" applyAlignment="1">
      <alignment vertical="top" wrapText="1"/>
    </xf>
    <xf numFmtId="0" fontId="8" fillId="2" borderId="36" xfId="0" applyFont="1" applyFill="1" applyBorder="1" applyAlignment="1">
      <alignment vertical="top" wrapText="1"/>
    </xf>
    <xf numFmtId="0" fontId="8" fillId="2" borderId="35" xfId="0" applyFont="1" applyFill="1" applyBorder="1" applyAlignment="1">
      <alignment vertical="top" wrapText="1"/>
    </xf>
    <xf numFmtId="0" fontId="8" fillId="2" borderId="39" xfId="0" applyFont="1" applyFill="1" applyBorder="1" applyAlignment="1">
      <alignment vertical="top" wrapText="1"/>
    </xf>
    <xf numFmtId="0" fontId="8" fillId="2" borderId="37" xfId="0" applyFont="1" applyFill="1" applyBorder="1" applyAlignment="1">
      <alignment vertical="top"/>
    </xf>
    <xf numFmtId="0" fontId="15" fillId="3" borderId="0" xfId="0" applyFont="1" applyFill="1" applyAlignment="1">
      <alignment horizontal="left" indent="1"/>
    </xf>
    <xf numFmtId="0" fontId="20" fillId="6" borderId="0" xfId="0" applyFont="1" applyFill="1" applyBorder="1"/>
    <xf numFmtId="0" fontId="20" fillId="6" borderId="0" xfId="0" applyFont="1" applyFill="1" applyBorder="1" applyAlignment="1">
      <alignment vertical="center"/>
    </xf>
    <xf numFmtId="0" fontId="20" fillId="6" borderId="0" xfId="0" applyFont="1" applyFill="1" applyBorder="1" applyAlignment="1">
      <alignment horizontal="left" vertical="top"/>
    </xf>
    <xf numFmtId="0" fontId="6" fillId="3" borderId="0" xfId="0" applyFont="1" applyFill="1" applyBorder="1" applyAlignment="1">
      <alignment horizontal="left" vertical="top" wrapText="1" indent="3"/>
    </xf>
    <xf numFmtId="0" fontId="0" fillId="6" borderId="20" xfId="0" applyFill="1" applyBorder="1" applyAlignment="1">
      <alignment vertical="center"/>
    </xf>
    <xf numFmtId="0" fontId="2" fillId="3" borderId="0" xfId="0" applyFont="1" applyFill="1" applyAlignment="1">
      <alignment vertical="center"/>
    </xf>
    <xf numFmtId="0" fontId="0" fillId="6" borderId="26" xfId="0" applyFill="1" applyBorder="1" applyAlignment="1">
      <alignment horizontal="left" vertical="center" wrapText="1"/>
    </xf>
    <xf numFmtId="0" fontId="0" fillId="6" borderId="0" xfId="0" applyFill="1" applyBorder="1" applyAlignment="1">
      <alignment horizontal="left" vertical="center" wrapText="1"/>
    </xf>
    <xf numFmtId="0" fontId="0" fillId="6" borderId="0" xfId="0" quotePrefix="1" applyFill="1" applyBorder="1" applyAlignment="1">
      <alignment horizontal="left" vertical="center" wrapText="1"/>
    </xf>
    <xf numFmtId="0" fontId="0" fillId="6" borderId="0" xfId="0" quotePrefix="1" applyFill="1" applyBorder="1" applyAlignment="1">
      <alignment horizontal="left" vertical="center" indent="3"/>
    </xf>
    <xf numFmtId="0" fontId="0" fillId="6" borderId="0" xfId="0" quotePrefix="1" applyFill="1" applyBorder="1" applyAlignment="1">
      <alignment horizontal="left" indent="3"/>
    </xf>
    <xf numFmtId="0" fontId="7" fillId="6" borderId="0" xfId="0" applyFont="1" applyFill="1" applyBorder="1" applyAlignment="1">
      <alignment horizontal="left" vertical="center" indent="1"/>
    </xf>
    <xf numFmtId="0" fontId="0" fillId="6" borderId="16" xfId="0" applyFill="1" applyBorder="1"/>
    <xf numFmtId="0" fontId="0" fillId="6" borderId="19" xfId="0" applyFill="1" applyBorder="1"/>
    <xf numFmtId="0" fontId="0" fillId="6" borderId="25" xfId="0" applyFill="1" applyBorder="1"/>
    <xf numFmtId="0" fontId="0" fillId="3" borderId="0" xfId="0" applyFill="1" applyAlignment="1">
      <alignment wrapText="1"/>
    </xf>
    <xf numFmtId="0" fontId="0" fillId="6" borderId="19" xfId="0" applyFill="1" applyBorder="1" applyAlignment="1">
      <alignment wrapText="1"/>
    </xf>
    <xf numFmtId="0" fontId="0" fillId="6" borderId="0" xfId="0" applyFill="1" applyBorder="1" applyAlignment="1">
      <alignment horizontal="left" wrapText="1"/>
    </xf>
    <xf numFmtId="0" fontId="0" fillId="6" borderId="20" xfId="0" applyFill="1" applyBorder="1" applyAlignment="1">
      <alignment wrapText="1"/>
    </xf>
    <xf numFmtId="0" fontId="20" fillId="6" borderId="0" xfId="0" applyFont="1" applyFill="1" applyBorder="1" applyAlignment="1">
      <alignment horizontal="left" vertical="top" wrapText="1"/>
    </xf>
    <xf numFmtId="0" fontId="20" fillId="6" borderId="0" xfId="0" applyFont="1" applyFill="1" applyBorder="1" applyAlignment="1">
      <alignment vertical="top" wrapText="1"/>
    </xf>
    <xf numFmtId="0" fontId="22" fillId="6" borderId="0" xfId="0" applyFont="1" applyFill="1" applyBorder="1" applyAlignment="1">
      <alignment vertical="top" wrapText="1"/>
    </xf>
    <xf numFmtId="0" fontId="20" fillId="6" borderId="0" xfId="0" applyFont="1" applyFill="1" applyBorder="1" applyAlignment="1">
      <alignment vertical="top"/>
    </xf>
    <xf numFmtId="0" fontId="20" fillId="6" borderId="26" xfId="0" applyFont="1" applyFill="1" applyBorder="1" applyAlignment="1">
      <alignment horizontal="left" vertical="top" wrapText="1"/>
    </xf>
    <xf numFmtId="0" fontId="6" fillId="6" borderId="26" xfId="0" applyFont="1" applyFill="1" applyBorder="1" applyAlignment="1">
      <alignment horizontal="left" vertical="top"/>
    </xf>
    <xf numFmtId="0" fontId="8" fillId="6" borderId="0" xfId="0" applyFont="1" applyFill="1" applyBorder="1" applyAlignment="1">
      <alignment horizontal="left" vertical="top"/>
    </xf>
    <xf numFmtId="0" fontId="0" fillId="3" borderId="0" xfId="0" applyFill="1" applyAlignment="1">
      <alignment horizontal="center" vertical="center" wrapText="1"/>
    </xf>
    <xf numFmtId="0" fontId="23" fillId="2" borderId="64" xfId="0" applyFont="1" applyFill="1" applyBorder="1" applyAlignment="1">
      <alignment horizontal="center" vertical="center"/>
    </xf>
    <xf numFmtId="0" fontId="1" fillId="12" borderId="64" xfId="0" applyFont="1" applyFill="1" applyBorder="1" applyAlignment="1">
      <alignment horizontal="center" vertical="center"/>
    </xf>
    <xf numFmtId="0" fontId="24" fillId="2" borderId="65" xfId="0" applyFont="1" applyFill="1" applyBorder="1" applyAlignment="1">
      <alignment horizontal="center" vertical="center"/>
    </xf>
    <xf numFmtId="0" fontId="1" fillId="13" borderId="65" xfId="0" applyFont="1" applyFill="1" applyBorder="1" applyAlignment="1">
      <alignment horizontal="center" vertical="top"/>
    </xf>
    <xf numFmtId="0" fontId="1" fillId="13" borderId="65" xfId="0" applyFont="1" applyFill="1" applyBorder="1" applyAlignment="1">
      <alignment horizontal="center" vertical="center"/>
    </xf>
    <xf numFmtId="0" fontId="25" fillId="2" borderId="66" xfId="0" applyFont="1" applyFill="1" applyBorder="1" applyAlignment="1">
      <alignment horizontal="center" vertical="center"/>
    </xf>
    <xf numFmtId="0" fontId="1" fillId="14" borderId="66" xfId="0" applyFont="1" applyFill="1" applyBorder="1" applyAlignment="1">
      <alignment horizontal="center" vertical="center"/>
    </xf>
    <xf numFmtId="0" fontId="0" fillId="2" borderId="0" xfId="0" applyFill="1" applyBorder="1" applyProtection="1">
      <protection locked="0"/>
    </xf>
    <xf numFmtId="0" fontId="20" fillId="6" borderId="0" xfId="0" applyFont="1" applyFill="1" applyBorder="1" applyAlignment="1">
      <alignment horizontal="left" vertical="center"/>
    </xf>
    <xf numFmtId="0" fontId="0" fillId="9" borderId="21" xfId="0" applyFill="1" applyBorder="1" applyAlignment="1"/>
    <xf numFmtId="0" fontId="0" fillId="9" borderId="22" xfId="0" applyFill="1" applyBorder="1" applyAlignment="1"/>
    <xf numFmtId="0" fontId="0" fillId="9" borderId="23" xfId="0" applyFill="1" applyBorder="1" applyAlignment="1"/>
    <xf numFmtId="0" fontId="0" fillId="9" borderId="21" xfId="0" applyFill="1" applyBorder="1" applyAlignment="1">
      <alignment vertical="center"/>
    </xf>
    <xf numFmtId="0" fontId="0" fillId="9" borderId="22" xfId="0" applyFill="1" applyBorder="1" applyAlignment="1">
      <alignment vertical="center"/>
    </xf>
    <xf numFmtId="0" fontId="0" fillId="9" borderId="23" xfId="0" applyFill="1" applyBorder="1" applyAlignment="1">
      <alignment vertical="center"/>
    </xf>
    <xf numFmtId="0" fontId="0" fillId="9" borderId="21" xfId="0" applyFill="1" applyBorder="1" applyAlignment="1">
      <alignment horizontal="left" vertical="center"/>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0" fillId="9" borderId="21" xfId="0" applyFill="1" applyBorder="1" applyAlignment="1">
      <alignment horizontal="left" vertical="top"/>
    </xf>
    <xf numFmtId="0" fontId="0" fillId="9" borderId="22" xfId="0" applyFill="1" applyBorder="1" applyAlignment="1">
      <alignment horizontal="left" vertical="top"/>
    </xf>
    <xf numFmtId="0" fontId="0" fillId="9" borderId="23" xfId="0" applyFill="1" applyBorder="1" applyAlignment="1">
      <alignment horizontal="left" vertical="top"/>
    </xf>
    <xf numFmtId="0" fontId="0" fillId="9" borderId="21" xfId="0" applyFill="1" applyBorder="1" applyAlignment="1">
      <alignment vertical="top"/>
    </xf>
    <xf numFmtId="0" fontId="0" fillId="9" borderId="22" xfId="0" applyFill="1" applyBorder="1" applyAlignment="1">
      <alignment vertical="top"/>
    </xf>
    <xf numFmtId="0" fontId="0" fillId="9" borderId="23" xfId="0" applyFill="1" applyBorder="1" applyAlignment="1">
      <alignment vertical="top"/>
    </xf>
    <xf numFmtId="0" fontId="6" fillId="9" borderId="21" xfId="0" applyFont="1" applyFill="1" applyBorder="1" applyAlignment="1">
      <alignment horizontal="left" vertical="top"/>
    </xf>
    <xf numFmtId="0" fontId="6" fillId="9" borderId="22" xfId="0" applyFont="1" applyFill="1" applyBorder="1" applyAlignment="1">
      <alignment horizontal="left" vertical="top"/>
    </xf>
    <xf numFmtId="0" fontId="6" fillId="9" borderId="23" xfId="0" applyFont="1" applyFill="1" applyBorder="1" applyAlignment="1">
      <alignment horizontal="left" vertical="top"/>
    </xf>
    <xf numFmtId="0" fontId="6" fillId="9" borderId="21" xfId="0" applyFont="1" applyFill="1" applyBorder="1" applyAlignment="1">
      <alignment vertical="top"/>
    </xf>
    <xf numFmtId="0" fontId="6" fillId="9" borderId="22" xfId="0" applyFont="1" applyFill="1" applyBorder="1" applyAlignment="1">
      <alignment vertical="top"/>
    </xf>
    <xf numFmtId="0" fontId="6" fillId="9" borderId="23" xfId="0" applyFont="1" applyFill="1" applyBorder="1" applyAlignment="1">
      <alignment vertical="top"/>
    </xf>
    <xf numFmtId="0" fontId="6" fillId="6" borderId="0" xfId="0" quotePrefix="1" applyFont="1" applyFill="1" applyBorder="1" applyAlignment="1">
      <alignment vertical="top" wrapText="1"/>
    </xf>
    <xf numFmtId="0" fontId="0" fillId="9" borderId="0" xfId="0" applyFill="1" applyBorder="1" applyAlignment="1">
      <alignment horizontal="left" vertical="center" wrapText="1"/>
    </xf>
    <xf numFmtId="0" fontId="0" fillId="9" borderId="26" xfId="0" applyFill="1" applyBorder="1" applyAlignment="1">
      <alignment horizontal="left" vertical="center" wrapText="1"/>
    </xf>
    <xf numFmtId="0" fontId="0" fillId="9" borderId="17" xfId="0" applyFill="1" applyBorder="1"/>
    <xf numFmtId="0" fontId="0" fillId="9" borderId="26" xfId="0" applyFill="1" applyBorder="1"/>
    <xf numFmtId="0" fontId="0" fillId="9" borderId="21" xfId="0" applyFill="1" applyBorder="1"/>
    <xf numFmtId="0" fontId="0" fillId="9" borderId="22" xfId="0" applyFill="1" applyBorder="1"/>
    <xf numFmtId="0" fontId="0" fillId="9" borderId="23" xfId="0" applyFill="1" applyBorder="1"/>
    <xf numFmtId="0" fontId="20" fillId="9" borderId="21" xfId="0" applyFont="1" applyFill="1" applyBorder="1"/>
    <xf numFmtId="0" fontId="0" fillId="2" borderId="61" xfId="0" applyFont="1" applyFill="1" applyBorder="1" applyAlignment="1" applyProtection="1">
      <alignment vertical="center"/>
      <protection locked="0"/>
    </xf>
    <xf numFmtId="0" fontId="0" fillId="2" borderId="69" xfId="0" applyFill="1" applyBorder="1" applyAlignment="1">
      <alignment vertical="center"/>
    </xf>
    <xf numFmtId="0" fontId="0" fillId="2" borderId="70" xfId="0" applyFill="1" applyBorder="1" applyAlignment="1">
      <alignment vertical="center"/>
    </xf>
    <xf numFmtId="0" fontId="0" fillId="2" borderId="61" xfId="0" applyFont="1" applyFill="1" applyBorder="1" applyAlignment="1" applyProtection="1">
      <alignment vertical="center"/>
    </xf>
    <xf numFmtId="0" fontId="0" fillId="2" borderId="40" xfId="0" applyFont="1" applyFill="1" applyBorder="1" applyAlignment="1" applyProtection="1">
      <alignment vertical="center"/>
    </xf>
    <xf numFmtId="0" fontId="0" fillId="2" borderId="40" xfId="0" applyFill="1" applyBorder="1" applyAlignment="1" applyProtection="1"/>
    <xf numFmtId="0" fontId="0" fillId="10" borderId="32" xfId="0" applyFill="1" applyBorder="1"/>
    <xf numFmtId="0" fontId="20" fillId="9" borderId="21" xfId="0" applyFont="1" applyFill="1" applyBorder="1" applyAlignment="1">
      <alignment horizontal="left"/>
    </xf>
    <xf numFmtId="0" fontId="20" fillId="9" borderId="22" xfId="0" applyFont="1" applyFill="1" applyBorder="1" applyAlignment="1">
      <alignment horizontal="left"/>
    </xf>
    <xf numFmtId="0" fontId="20" fillId="9" borderId="23" xfId="0" applyFont="1" applyFill="1" applyBorder="1" applyAlignment="1">
      <alignment horizontal="left"/>
    </xf>
    <xf numFmtId="0" fontId="20" fillId="9" borderId="21" xfId="0" applyFont="1" applyFill="1" applyBorder="1" applyAlignment="1" applyProtection="1">
      <alignment horizontal="left" vertical="center"/>
    </xf>
    <xf numFmtId="0" fontId="20" fillId="9" borderId="22" xfId="0" applyFont="1" applyFill="1" applyBorder="1" applyAlignment="1" applyProtection="1">
      <alignment horizontal="left" vertical="center"/>
    </xf>
    <xf numFmtId="0" fontId="20" fillId="9" borderId="23" xfId="0" applyFont="1" applyFill="1" applyBorder="1" applyAlignment="1" applyProtection="1">
      <alignment horizontal="left" vertical="center"/>
    </xf>
    <xf numFmtId="0" fontId="0" fillId="6" borderId="0" xfId="0" applyFill="1" applyBorder="1" applyAlignment="1">
      <alignment wrapText="1"/>
    </xf>
    <xf numFmtId="0" fontId="9" fillId="6" borderId="31" xfId="0" applyFont="1" applyFill="1" applyBorder="1"/>
    <xf numFmtId="0" fontId="6" fillId="9" borderId="21" xfId="0" applyFont="1" applyFill="1" applyBorder="1" applyAlignment="1" applyProtection="1">
      <alignment horizontal="left" vertical="center"/>
    </xf>
    <xf numFmtId="0" fontId="6" fillId="9" borderId="22" xfId="0" applyFont="1" applyFill="1" applyBorder="1" applyAlignment="1" applyProtection="1">
      <alignment horizontal="left" vertical="center"/>
    </xf>
    <xf numFmtId="0" fontId="6" fillId="9" borderId="23" xfId="0" applyFont="1" applyFill="1" applyBorder="1" applyAlignment="1" applyProtection="1">
      <alignment horizontal="left" vertical="center"/>
    </xf>
    <xf numFmtId="0" fontId="0" fillId="9" borderId="17" xfId="0" applyFont="1" applyFill="1" applyBorder="1" applyAlignment="1" applyProtection="1">
      <alignment horizontal="left" vertical="top" wrapText="1"/>
    </xf>
    <xf numFmtId="0" fontId="0" fillId="9" borderId="18" xfId="0" applyFont="1" applyFill="1" applyBorder="1" applyAlignment="1" applyProtection="1">
      <alignment horizontal="left" vertical="top" wrapText="1"/>
    </xf>
    <xf numFmtId="0" fontId="0" fillId="9" borderId="19" xfId="0" quotePrefix="1" applyFont="1" applyFill="1" applyBorder="1" applyAlignment="1" applyProtection="1">
      <alignment horizontal="left" vertical="top" indent="2"/>
    </xf>
    <xf numFmtId="0" fontId="0" fillId="9" borderId="0" xfId="0" quotePrefix="1" applyFont="1" applyFill="1" applyBorder="1" applyAlignment="1" applyProtection="1">
      <alignment horizontal="left" vertical="top" indent="2"/>
    </xf>
    <xf numFmtId="0" fontId="0" fillId="9" borderId="20" xfId="0" quotePrefix="1" applyFont="1" applyFill="1" applyBorder="1" applyAlignment="1" applyProtection="1">
      <alignment horizontal="left" vertical="top" indent="2"/>
    </xf>
    <xf numFmtId="0" fontId="0" fillId="9" borderId="19" xfId="0" applyFont="1" applyFill="1" applyBorder="1" applyAlignment="1" applyProtection="1">
      <alignment horizontal="left" vertical="top" indent="2"/>
    </xf>
    <xf numFmtId="0" fontId="0" fillId="9" borderId="0" xfId="0" applyFont="1" applyFill="1" applyBorder="1" applyAlignment="1" applyProtection="1">
      <alignment horizontal="left" vertical="top" indent="2"/>
    </xf>
    <xf numFmtId="0" fontId="0" fillId="9" borderId="20" xfId="0" applyFont="1" applyFill="1" applyBorder="1" applyAlignment="1" applyProtection="1">
      <alignment horizontal="left" vertical="top" indent="2"/>
    </xf>
    <xf numFmtId="0" fontId="2" fillId="6" borderId="19"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6" fillId="6" borderId="19" xfId="0" applyFont="1" applyFill="1" applyBorder="1" applyAlignment="1" applyProtection="1">
      <alignment horizontal="left" vertical="center" wrapText="1"/>
    </xf>
    <xf numFmtId="0" fontId="6" fillId="6" borderId="0" xfId="0" applyFont="1" applyFill="1" applyBorder="1" applyAlignment="1" applyProtection="1">
      <alignment horizontal="left" vertical="center" wrapText="1"/>
    </xf>
    <xf numFmtId="0" fontId="6" fillId="6" borderId="19" xfId="0" applyFont="1" applyFill="1" applyBorder="1" applyAlignment="1" applyProtection="1">
      <alignment horizontal="left" vertical="top" wrapText="1"/>
    </xf>
    <xf numFmtId="0" fontId="6" fillId="6" borderId="0" xfId="0" applyFont="1" applyFill="1" applyBorder="1" applyAlignment="1" applyProtection="1">
      <alignment horizontal="left" vertical="top" wrapText="1"/>
    </xf>
    <xf numFmtId="0" fontId="0" fillId="6" borderId="0" xfId="0" quotePrefix="1" applyFont="1" applyFill="1" applyBorder="1" applyAlignment="1" applyProtection="1">
      <alignment horizontal="left" vertical="top" indent="2"/>
    </xf>
    <xf numFmtId="0" fontId="0" fillId="6" borderId="0" xfId="0" quotePrefix="1" applyFont="1" applyFill="1" applyBorder="1" applyAlignment="1" applyProtection="1">
      <alignment horizontal="left" vertical="top" wrapText="1" indent="4"/>
    </xf>
    <xf numFmtId="0" fontId="0" fillId="6" borderId="0" xfId="0" applyFont="1" applyFill="1" applyBorder="1" applyAlignment="1" applyProtection="1">
      <alignment horizontal="left" vertical="top" indent="2"/>
    </xf>
    <xf numFmtId="0" fontId="0" fillId="9" borderId="16" xfId="0" applyFont="1" applyFill="1" applyBorder="1" applyAlignment="1" applyProtection="1">
      <alignment horizontal="left" vertical="top"/>
    </xf>
    <xf numFmtId="0" fontId="0" fillId="6" borderId="19" xfId="0" applyFont="1" applyFill="1" applyBorder="1" applyAlignment="1" applyProtection="1">
      <alignment horizontal="left" vertical="top" wrapText="1"/>
    </xf>
    <xf numFmtId="0" fontId="0" fillId="6" borderId="19" xfId="0" quotePrefix="1" applyFont="1" applyFill="1" applyBorder="1" applyAlignment="1" applyProtection="1">
      <alignment horizontal="left" vertical="top" indent="2"/>
    </xf>
    <xf numFmtId="0" fontId="0" fillId="6" borderId="19" xfId="0" quotePrefix="1" applyFont="1" applyFill="1" applyBorder="1" applyAlignment="1" applyProtection="1">
      <alignment horizontal="left" vertical="top" wrapText="1" indent="4"/>
    </xf>
    <xf numFmtId="0" fontId="0" fillId="6" borderId="19" xfId="0" applyFont="1" applyFill="1" applyBorder="1" applyAlignment="1" applyProtection="1">
      <alignment horizontal="left" vertical="top" indent="2"/>
    </xf>
    <xf numFmtId="0" fontId="2" fillId="3" borderId="0" xfId="0" applyFont="1" applyFill="1" applyBorder="1"/>
    <xf numFmtId="0" fontId="0" fillId="9" borderId="62" xfId="0" quotePrefix="1" applyFill="1" applyBorder="1" applyAlignment="1">
      <alignment horizontal="left" vertical="center" indent="2"/>
    </xf>
    <xf numFmtId="0" fontId="0" fillId="9" borderId="63" xfId="0" applyFill="1" applyBorder="1" applyAlignment="1">
      <alignment horizontal="left" vertical="center" wrapText="1"/>
    </xf>
    <xf numFmtId="0" fontId="0" fillId="9" borderId="76" xfId="0" quotePrefix="1" applyFill="1" applyBorder="1" applyAlignment="1">
      <alignment horizontal="left" vertical="center" indent="2"/>
    </xf>
    <xf numFmtId="0" fontId="0" fillId="9" borderId="77" xfId="0" applyFill="1" applyBorder="1" applyAlignment="1">
      <alignment horizontal="left" vertical="center" wrapText="1"/>
    </xf>
    <xf numFmtId="0" fontId="0" fillId="6" borderId="0" xfId="0" applyFill="1" applyAlignment="1">
      <alignment vertical="center"/>
    </xf>
    <xf numFmtId="0" fontId="6" fillId="6" borderId="62" xfId="0" applyFont="1" applyFill="1" applyBorder="1" applyAlignment="1" applyProtection="1">
      <alignment horizontal="left" vertical="top" wrapText="1"/>
    </xf>
    <xf numFmtId="0" fontId="0" fillId="6" borderId="62" xfId="0" applyFill="1" applyBorder="1" applyAlignment="1">
      <alignment horizontal="left" vertical="center" wrapText="1"/>
    </xf>
    <xf numFmtId="0" fontId="0" fillId="9" borderId="74" xfId="0" applyFill="1" applyBorder="1"/>
    <xf numFmtId="0" fontId="0" fillId="9" borderId="75" xfId="0" applyFill="1" applyBorder="1"/>
    <xf numFmtId="0" fontId="0" fillId="9" borderId="76" xfId="0" quotePrefix="1" applyFill="1" applyBorder="1" applyAlignment="1">
      <alignment horizontal="left" indent="2"/>
    </xf>
    <xf numFmtId="0" fontId="0" fillId="9" borderId="77" xfId="0" applyFill="1" applyBorder="1"/>
    <xf numFmtId="0" fontId="0" fillId="6" borderId="62" xfId="0" applyFill="1" applyBorder="1"/>
    <xf numFmtId="0" fontId="0" fillId="3" borderId="0" xfId="0" applyFill="1" applyBorder="1" applyAlignment="1">
      <alignment horizontal="left" vertical="center" wrapText="1"/>
    </xf>
    <xf numFmtId="0" fontId="0" fillId="6" borderId="0" xfId="0" applyFill="1" applyBorder="1" applyProtection="1">
      <protection locked="0"/>
    </xf>
    <xf numFmtId="0" fontId="0" fillId="3" borderId="0" xfId="0" applyFill="1" applyBorder="1" applyAlignment="1">
      <alignment vertical="center"/>
    </xf>
    <xf numFmtId="0" fontId="0" fillId="3" borderId="19" xfId="0" applyFill="1" applyBorder="1" applyAlignment="1">
      <alignment vertical="center"/>
    </xf>
    <xf numFmtId="0" fontId="0" fillId="3" borderId="0" xfId="0" applyFill="1" applyBorder="1" applyAlignment="1">
      <alignment horizontal="left" vertical="center"/>
    </xf>
    <xf numFmtId="0" fontId="6" fillId="3" borderId="0" xfId="0" quotePrefix="1" applyFont="1" applyFill="1" applyBorder="1" applyAlignment="1">
      <alignment vertical="top" wrapText="1"/>
    </xf>
    <xf numFmtId="0" fontId="10" fillId="3" borderId="0" xfId="0" applyFont="1" applyFill="1" applyBorder="1" applyAlignment="1" applyProtection="1">
      <alignment horizontal="right" wrapText="1"/>
    </xf>
    <xf numFmtId="0" fontId="10" fillId="3" borderId="0" xfId="0" applyFont="1" applyFill="1" applyBorder="1" applyAlignment="1" applyProtection="1">
      <alignment horizontal="left" vertical="top" wrapText="1"/>
    </xf>
    <xf numFmtId="0" fontId="3" fillId="3" borderId="0" xfId="0" applyFont="1" applyFill="1" applyBorder="1" applyAlignment="1">
      <alignment vertical="top"/>
    </xf>
    <xf numFmtId="0" fontId="0" fillId="3" borderId="0" xfId="0" applyFill="1" applyBorder="1" applyAlignment="1">
      <alignment horizontal="left" vertical="top"/>
    </xf>
    <xf numFmtId="0" fontId="3" fillId="3" borderId="0" xfId="0" applyFont="1" applyFill="1" applyBorder="1" applyAlignment="1">
      <alignment horizontal="left" vertical="top" wrapText="1"/>
    </xf>
    <xf numFmtId="0" fontId="20" fillId="3" borderId="0" xfId="0" applyFont="1" applyFill="1" applyBorder="1" applyAlignment="1">
      <alignment vertical="top" wrapText="1"/>
    </xf>
    <xf numFmtId="0" fontId="20" fillId="3" borderId="0" xfId="0" applyFont="1" applyFill="1" applyBorder="1" applyAlignment="1">
      <alignment horizontal="left" vertical="top" wrapText="1"/>
    </xf>
    <xf numFmtId="0" fontId="20" fillId="3" borderId="0" xfId="0" applyFont="1" applyFill="1" applyBorder="1" applyAlignment="1">
      <alignment horizontal="left" vertical="center" wrapText="1"/>
    </xf>
    <xf numFmtId="0" fontId="20" fillId="3" borderId="0" xfId="0" applyFont="1" applyFill="1" applyBorder="1" applyAlignment="1">
      <alignment vertical="top"/>
    </xf>
    <xf numFmtId="0" fontId="0" fillId="3" borderId="0" xfId="0" applyFill="1" applyBorder="1" applyAlignment="1">
      <alignment vertical="top" wrapText="1"/>
    </xf>
    <xf numFmtId="0" fontId="22" fillId="3" borderId="0" xfId="0" applyFont="1" applyFill="1" applyBorder="1" applyAlignment="1">
      <alignment horizontal="left" vertical="top"/>
    </xf>
    <xf numFmtId="0" fontId="0" fillId="3" borderId="0" xfId="0" applyFont="1" applyFill="1" applyBorder="1" applyAlignment="1">
      <alignment horizontal="left" vertical="top" wrapText="1"/>
    </xf>
    <xf numFmtId="0" fontId="22"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8" fillId="3" borderId="0" xfId="0" applyFont="1" applyFill="1" applyBorder="1" applyAlignment="1">
      <alignment horizontal="right"/>
    </xf>
    <xf numFmtId="0" fontId="0" fillId="3" borderId="0" xfId="0" applyFill="1" applyBorder="1" applyAlignment="1"/>
    <xf numFmtId="0" fontId="1" fillId="3" borderId="0" xfId="0" applyFont="1" applyFill="1" applyAlignment="1">
      <alignment vertical="center" wrapText="1"/>
    </xf>
    <xf numFmtId="0" fontId="1" fillId="3" borderId="0" xfId="0" applyFont="1" applyFill="1" applyAlignment="1">
      <alignment vertical="top" wrapText="1"/>
    </xf>
    <xf numFmtId="0" fontId="12" fillId="3" borderId="0" xfId="0" applyFont="1" applyFill="1" applyBorder="1" applyAlignment="1">
      <alignment vertical="center"/>
    </xf>
    <xf numFmtId="0" fontId="6" fillId="3" borderId="19" xfId="0" applyFont="1" applyFill="1" applyBorder="1" applyAlignment="1">
      <alignment horizontal="left" vertical="top" wrapText="1" indent="3"/>
    </xf>
    <xf numFmtId="0" fontId="0" fillId="3" borderId="19" xfId="0" applyFill="1" applyBorder="1" applyAlignment="1">
      <alignment horizontal="left" vertical="center" wrapText="1"/>
    </xf>
    <xf numFmtId="0" fontId="0" fillId="6" borderId="0" xfId="0" applyFill="1" applyAlignment="1">
      <alignment horizontal="left" indent="1"/>
    </xf>
    <xf numFmtId="0" fontId="3" fillId="3" borderId="0" xfId="0" applyFont="1" applyFill="1" applyBorder="1" applyAlignment="1">
      <alignment vertical="top" wrapText="1"/>
    </xf>
    <xf numFmtId="0" fontId="0" fillId="3" borderId="0" xfId="1" applyNumberFormat="1" applyFont="1" applyFill="1" applyBorder="1" applyAlignment="1" applyProtection="1">
      <alignment horizontal="right" vertical="center"/>
      <protection locked="0"/>
    </xf>
    <xf numFmtId="0" fontId="0" fillId="3" borderId="0" xfId="0" applyFill="1" applyBorder="1" applyAlignment="1">
      <alignment wrapText="1"/>
    </xf>
    <xf numFmtId="0" fontId="3" fillId="6" borderId="20" xfId="0" applyFont="1" applyFill="1" applyBorder="1" applyAlignment="1">
      <alignment vertical="top"/>
    </xf>
    <xf numFmtId="0" fontId="0" fillId="6" borderId="19" xfId="0" applyFill="1" applyBorder="1" applyAlignment="1"/>
    <xf numFmtId="0" fontId="0" fillId="6" borderId="0" xfId="0" applyFill="1" applyBorder="1" applyAlignment="1"/>
    <xf numFmtId="0" fontId="0" fillId="6" borderId="20" xfId="0" applyFill="1" applyBorder="1" applyAlignment="1"/>
    <xf numFmtId="0" fontId="20" fillId="3" borderId="0" xfId="0" applyFont="1" applyFill="1" applyBorder="1" applyAlignment="1">
      <alignment horizontal="left" vertical="top"/>
    </xf>
    <xf numFmtId="0" fontId="0" fillId="3" borderId="19" xfId="0" applyFill="1" applyBorder="1" applyAlignment="1">
      <alignment horizontal="left" vertical="center"/>
    </xf>
    <xf numFmtId="0" fontId="0" fillId="3" borderId="19" xfId="0" applyFill="1" applyBorder="1" applyAlignment="1">
      <alignment horizontal="left" vertical="top"/>
    </xf>
    <xf numFmtId="0" fontId="8" fillId="3" borderId="19" xfId="0" applyFont="1" applyFill="1" applyBorder="1" applyAlignment="1">
      <alignment horizontal="right"/>
    </xf>
    <xf numFmtId="0" fontId="12" fillId="3" borderId="62" xfId="0" applyFont="1" applyFill="1" applyBorder="1" applyAlignment="1">
      <alignment vertical="center"/>
    </xf>
    <xf numFmtId="0" fontId="22" fillId="6" borderId="0" xfId="0" applyFont="1" applyFill="1" applyBorder="1" applyAlignment="1">
      <alignment vertical="top"/>
    </xf>
    <xf numFmtId="0" fontId="0" fillId="6" borderId="20" xfId="0" applyFill="1" applyBorder="1" applyProtection="1">
      <protection locked="0"/>
    </xf>
    <xf numFmtId="0" fontId="3" fillId="3" borderId="19" xfId="0" applyFont="1" applyFill="1" applyBorder="1" applyAlignment="1">
      <alignment horizontal="left" vertical="top" wrapText="1"/>
    </xf>
    <xf numFmtId="0" fontId="20" fillId="3" borderId="19" xfId="0" applyFont="1" applyFill="1" applyBorder="1" applyAlignment="1">
      <alignment vertical="top"/>
    </xf>
    <xf numFmtId="0" fontId="0" fillId="3" borderId="19" xfId="0" applyFill="1" applyBorder="1" applyAlignment="1">
      <alignment vertical="top" wrapText="1"/>
    </xf>
    <xf numFmtId="0" fontId="22" fillId="3" borderId="19" xfId="0" applyFont="1" applyFill="1" applyBorder="1" applyAlignment="1">
      <alignment vertical="top"/>
    </xf>
    <xf numFmtId="0" fontId="22" fillId="3" borderId="19" xfId="0" applyFont="1" applyFill="1" applyBorder="1" applyAlignment="1">
      <alignment vertical="top" wrapText="1"/>
    </xf>
    <xf numFmtId="0" fontId="0" fillId="3" borderId="19" xfId="0" applyFont="1" applyFill="1" applyBorder="1" applyAlignment="1">
      <alignment horizontal="left" vertical="top" wrapText="1"/>
    </xf>
    <xf numFmtId="0" fontId="0" fillId="3" borderId="19" xfId="0" applyFill="1" applyBorder="1" applyAlignment="1">
      <alignment horizontal="left" vertical="top" wrapText="1"/>
    </xf>
    <xf numFmtId="0" fontId="0" fillId="6" borderId="19" xfId="0" applyFill="1" applyBorder="1" applyAlignment="1">
      <alignment horizontal="left" vertical="center" wrapText="1"/>
    </xf>
    <xf numFmtId="0" fontId="20" fillId="6" borderId="0" xfId="0" applyFont="1" applyFill="1" applyBorder="1" applyAlignment="1">
      <alignment horizontal="left" wrapText="1"/>
    </xf>
    <xf numFmtId="0" fontId="0" fillId="2" borderId="78" xfId="0" applyFill="1" applyBorder="1"/>
    <xf numFmtId="0" fontId="3" fillId="2" borderId="28" xfId="0" applyFont="1" applyFill="1" applyBorder="1" applyAlignment="1">
      <alignment horizontal="left" vertical="top"/>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0" fillId="2" borderId="32" xfId="0" applyFill="1" applyBorder="1" applyAlignment="1">
      <alignment horizontal="right" vertical="center"/>
    </xf>
    <xf numFmtId="0" fontId="0" fillId="2" borderId="34" xfId="0" applyFill="1" applyBorder="1" applyAlignment="1">
      <alignment horizontal="center" vertical="center"/>
    </xf>
    <xf numFmtId="0" fontId="26" fillId="2" borderId="67" xfId="0" applyFont="1" applyFill="1" applyBorder="1" applyAlignment="1">
      <alignment horizontal="center" vertical="center"/>
    </xf>
    <xf numFmtId="0" fontId="26" fillId="2" borderId="69" xfId="0" applyFont="1" applyFill="1" applyBorder="1" applyAlignment="1">
      <alignment vertical="center"/>
    </xf>
    <xf numFmtId="0" fontId="16" fillId="2" borderId="68" xfId="0" applyFont="1" applyFill="1" applyBorder="1" applyAlignment="1">
      <alignment vertical="center"/>
    </xf>
    <xf numFmtId="0" fontId="0" fillId="3" borderId="79" xfId="0" applyFill="1" applyBorder="1"/>
    <xf numFmtId="0" fontId="3" fillId="2" borderId="24" xfId="0" applyFont="1" applyFill="1" applyBorder="1" applyAlignment="1">
      <alignment horizontal="center" vertical="center"/>
    </xf>
    <xf numFmtId="0" fontId="15" fillId="6" borderId="0" xfId="0" applyFont="1" applyFill="1" applyBorder="1" applyAlignment="1">
      <alignment horizontal="left" vertical="top"/>
    </xf>
    <xf numFmtId="0" fontId="8" fillId="3" borderId="0" xfId="0" applyFont="1" applyFill="1" applyAlignment="1">
      <alignment horizontal="left" vertical="center" wrapText="1" indent="1"/>
    </xf>
    <xf numFmtId="0" fontId="0" fillId="3" borderId="0" xfId="0" applyFill="1" applyAlignment="1">
      <alignment horizontal="center" vertical="center"/>
    </xf>
    <xf numFmtId="0" fontId="0" fillId="3" borderId="53" xfId="0" applyFill="1" applyBorder="1" applyProtection="1"/>
    <xf numFmtId="0" fontId="0" fillId="3" borderId="54" xfId="0" applyFill="1" applyBorder="1" applyProtection="1"/>
    <xf numFmtId="0" fontId="0" fillId="3" borderId="55" xfId="0" applyFill="1" applyBorder="1" applyProtection="1"/>
    <xf numFmtId="0" fontId="0" fillId="3" borderId="56" xfId="0" applyFill="1" applyBorder="1" applyProtection="1"/>
    <xf numFmtId="0" fontId="0" fillId="3" borderId="57" xfId="0" applyFill="1" applyBorder="1" applyProtection="1"/>
    <xf numFmtId="0" fontId="0" fillId="3" borderId="58" xfId="0" applyFill="1" applyBorder="1" applyProtection="1"/>
    <xf numFmtId="0" fontId="0" fillId="3" borderId="59" xfId="0" applyFill="1" applyBorder="1" applyProtection="1"/>
    <xf numFmtId="0" fontId="0" fillId="3" borderId="60" xfId="0" applyFill="1" applyBorder="1" applyProtection="1"/>
    <xf numFmtId="0" fontId="3" fillId="3" borderId="56" xfId="0" applyFont="1" applyFill="1" applyBorder="1" applyAlignment="1" applyProtection="1">
      <alignment horizontal="left" indent="1"/>
    </xf>
    <xf numFmtId="0" fontId="0" fillId="3" borderId="56" xfId="0" applyFill="1" applyBorder="1" applyAlignment="1" applyProtection="1">
      <alignment horizontal="left" indent="2"/>
    </xf>
    <xf numFmtId="0" fontId="0" fillId="3" borderId="8" xfId="0" quotePrefix="1" applyFill="1" applyBorder="1" applyAlignment="1" applyProtection="1">
      <alignment horizontal="left" indent="1"/>
    </xf>
    <xf numFmtId="0" fontId="0" fillId="3" borderId="8" xfId="0" applyFill="1" applyBorder="1" applyAlignment="1" applyProtection="1">
      <alignment horizontal="left" indent="1"/>
    </xf>
    <xf numFmtId="0" fontId="0" fillId="3" borderId="0" xfId="0" applyFill="1" applyProtection="1">
      <protection locked="0"/>
    </xf>
    <xf numFmtId="0" fontId="0" fillId="3" borderId="0" xfId="0" applyFill="1" applyAlignment="1" applyProtection="1">
      <alignment horizontal="left" indent="1"/>
      <protection locked="0"/>
    </xf>
    <xf numFmtId="0" fontId="2" fillId="3" borderId="0" xfId="0" applyFont="1" applyFill="1" applyProtection="1">
      <protection locked="0"/>
    </xf>
    <xf numFmtId="0" fontId="0" fillId="3" borderId="0" xfId="0" applyFill="1" applyBorder="1" applyProtection="1">
      <protection locked="0"/>
    </xf>
    <xf numFmtId="0" fontId="0" fillId="3" borderId="0" xfId="0" applyFill="1" applyAlignment="1" applyProtection="1">
      <alignment vertical="center"/>
      <protection locked="0"/>
    </xf>
    <xf numFmtId="0" fontId="0" fillId="6" borderId="16" xfId="0" applyFill="1" applyBorder="1" applyProtection="1">
      <protection locked="0"/>
    </xf>
    <xf numFmtId="0" fontId="0" fillId="6" borderId="17" xfId="0" applyFill="1" applyBorder="1" applyAlignment="1" applyProtection="1">
      <alignment horizontal="left" indent="1"/>
      <protection locked="0"/>
    </xf>
    <xf numFmtId="0" fontId="0" fillId="6" borderId="17" xfId="0" applyFill="1" applyBorder="1" applyProtection="1">
      <protection locked="0"/>
    </xf>
    <xf numFmtId="0" fontId="0" fillId="6" borderId="18" xfId="0" applyFill="1" applyBorder="1" applyProtection="1">
      <protection locked="0"/>
    </xf>
    <xf numFmtId="0" fontId="0" fillId="6" borderId="19" xfId="0" applyFill="1" applyBorder="1" applyProtection="1">
      <protection locked="0"/>
    </xf>
    <xf numFmtId="0" fontId="0" fillId="6" borderId="0" xfId="0" applyFill="1" applyBorder="1" applyAlignment="1" applyProtection="1">
      <alignment horizontal="left" indent="1"/>
      <protection locked="0"/>
    </xf>
    <xf numFmtId="0" fontId="20" fillId="9" borderId="0" xfId="0" applyFont="1" applyFill="1" applyBorder="1" applyAlignment="1" applyProtection="1">
      <alignment horizontal="left" vertical="center"/>
      <protection locked="0"/>
    </xf>
    <xf numFmtId="0" fontId="0" fillId="6" borderId="19" xfId="0" applyFill="1" applyBorder="1" applyAlignment="1" applyProtection="1">
      <alignment wrapText="1"/>
      <protection locked="0"/>
    </xf>
    <xf numFmtId="0" fontId="0" fillId="6" borderId="0" xfId="0" applyFill="1" applyBorder="1" applyAlignment="1" applyProtection="1">
      <alignment horizontal="left" wrapText="1"/>
      <protection locked="0"/>
    </xf>
    <xf numFmtId="0" fontId="0" fillId="6" borderId="0" xfId="0" applyFill="1" applyBorder="1" applyAlignment="1" applyProtection="1">
      <alignment wrapText="1"/>
      <protection locked="0"/>
    </xf>
    <xf numFmtId="0" fontId="0" fillId="6" borderId="20" xfId="0" applyFill="1" applyBorder="1" applyAlignment="1" applyProtection="1">
      <alignment wrapText="1"/>
      <protection locked="0"/>
    </xf>
    <xf numFmtId="0" fontId="0" fillId="3" borderId="0" xfId="0" applyFill="1" applyAlignment="1" applyProtection="1">
      <alignment wrapText="1"/>
      <protection locked="0"/>
    </xf>
    <xf numFmtId="0" fontId="20" fillId="6" borderId="0" xfId="0" applyFont="1" applyFill="1" applyBorder="1" applyAlignment="1" applyProtection="1">
      <alignment horizontal="left" vertical="top"/>
      <protection locked="0"/>
    </xf>
    <xf numFmtId="0" fontId="6" fillId="6" borderId="0" xfId="0" applyFont="1" applyFill="1" applyBorder="1" applyAlignment="1" applyProtection="1">
      <alignment horizontal="left" vertical="top"/>
      <protection locked="0"/>
    </xf>
    <xf numFmtId="0" fontId="0" fillId="6" borderId="25" xfId="0" applyFill="1" applyBorder="1" applyProtection="1">
      <protection locked="0"/>
    </xf>
    <xf numFmtId="0" fontId="0" fillId="6" borderId="26" xfId="0" applyFill="1" applyBorder="1" applyAlignment="1" applyProtection="1">
      <alignment horizontal="left" indent="1"/>
      <protection locked="0"/>
    </xf>
    <xf numFmtId="0" fontId="0" fillId="6" borderId="26" xfId="0" applyFill="1" applyBorder="1" applyProtection="1">
      <protection locked="0"/>
    </xf>
    <xf numFmtId="0" fontId="0" fillId="6" borderId="27" xfId="0" applyFill="1" applyBorder="1" applyProtection="1">
      <protection locked="0"/>
    </xf>
    <xf numFmtId="0" fontId="0" fillId="6" borderId="0" xfId="0" applyFill="1" applyProtection="1">
      <protection locked="0"/>
    </xf>
    <xf numFmtId="0" fontId="0" fillId="6" borderId="0" xfId="0" applyFill="1" applyBorder="1" applyAlignment="1" applyProtection="1">
      <alignment horizontal="left" vertical="center"/>
      <protection locked="0"/>
    </xf>
    <xf numFmtId="0" fontId="20" fillId="6" borderId="0" xfId="0" applyFont="1" applyFill="1" applyBorder="1" applyAlignment="1" applyProtection="1">
      <alignment horizontal="left" vertical="center"/>
      <protection locked="0"/>
    </xf>
    <xf numFmtId="0" fontId="6" fillId="6" borderId="0" xfId="0" applyFont="1" applyFill="1" applyBorder="1" applyAlignment="1" applyProtection="1">
      <alignment horizontal="left" vertical="top" wrapText="1" indent="3"/>
      <protection locked="0"/>
    </xf>
    <xf numFmtId="0" fontId="6" fillId="6" borderId="0" xfId="0" quotePrefix="1" applyFont="1" applyFill="1" applyBorder="1" applyAlignment="1" applyProtection="1">
      <alignment vertical="top" wrapText="1"/>
      <protection locked="0"/>
    </xf>
    <xf numFmtId="0" fontId="2" fillId="6" borderId="0" xfId="0" applyFont="1" applyFill="1" applyBorder="1" applyProtection="1">
      <protection locked="0"/>
    </xf>
    <xf numFmtId="0" fontId="0" fillId="3" borderId="0" xfId="0" applyFill="1" applyAlignment="1" applyProtection="1">
      <alignment vertical="top"/>
      <protection locked="0"/>
    </xf>
    <xf numFmtId="0" fontId="2" fillId="3" borderId="0" xfId="0" applyFont="1" applyFill="1" applyAlignment="1" applyProtection="1">
      <alignment vertical="top"/>
      <protection locked="0"/>
    </xf>
    <xf numFmtId="0" fontId="0" fillId="6" borderId="0" xfId="0" applyFill="1" applyBorder="1" applyAlignment="1" applyProtection="1">
      <alignment horizontal="left" vertical="center" wrapText="1"/>
      <protection locked="0"/>
    </xf>
    <xf numFmtId="0" fontId="0" fillId="6" borderId="0" xfId="0" applyFill="1" applyBorder="1" applyAlignment="1" applyProtection="1">
      <alignment vertical="center"/>
      <protection locked="0"/>
    </xf>
    <xf numFmtId="0" fontId="0" fillId="6" borderId="20" xfId="0" applyFill="1" applyBorder="1" applyAlignment="1" applyProtection="1">
      <alignment vertical="center"/>
      <protection locked="0"/>
    </xf>
    <xf numFmtId="0" fontId="2" fillId="3" borderId="0" xfId="0" applyFont="1" applyFill="1" applyAlignment="1" applyProtection="1">
      <alignment vertical="center"/>
      <protection locked="0"/>
    </xf>
    <xf numFmtId="0" fontId="0" fillId="9" borderId="19" xfId="0" quotePrefix="1" applyFill="1" applyBorder="1" applyAlignment="1" applyProtection="1">
      <alignment horizontal="left" vertical="center" indent="3"/>
      <protection locked="0"/>
    </xf>
    <xf numFmtId="0" fontId="0" fillId="9" borderId="0" xfId="0" applyFill="1" applyBorder="1" applyAlignment="1" applyProtection="1">
      <alignment horizontal="left" vertical="center" wrapText="1"/>
      <protection locked="0"/>
    </xf>
    <xf numFmtId="0" fontId="0" fillId="9" borderId="20" xfId="0" applyFill="1" applyBorder="1" applyAlignment="1" applyProtection="1">
      <alignment horizontal="left" vertical="center" wrapText="1"/>
      <protection locked="0"/>
    </xf>
    <xf numFmtId="0" fontId="0" fillId="9" borderId="25" xfId="0" quotePrefix="1" applyFill="1" applyBorder="1" applyAlignment="1" applyProtection="1">
      <alignment horizontal="left" vertical="center" indent="3"/>
      <protection locked="0"/>
    </xf>
    <xf numFmtId="0" fontId="0" fillId="9" borderId="26" xfId="0" applyFill="1" applyBorder="1" applyAlignment="1" applyProtection="1">
      <alignment horizontal="left" vertical="center" wrapText="1"/>
      <protection locked="0"/>
    </xf>
    <xf numFmtId="0" fontId="0" fillId="9" borderId="27" xfId="0" applyFill="1" applyBorder="1" applyAlignment="1" applyProtection="1">
      <alignment horizontal="left" vertical="center" wrapText="1"/>
      <protection locked="0"/>
    </xf>
    <xf numFmtId="0" fontId="0" fillId="9" borderId="16" xfId="0" applyFill="1" applyBorder="1" applyProtection="1">
      <protection locked="0"/>
    </xf>
    <xf numFmtId="0" fontId="0" fillId="9" borderId="17" xfId="0" applyFill="1" applyBorder="1" applyProtection="1">
      <protection locked="0"/>
    </xf>
    <xf numFmtId="0" fontId="0" fillId="9" borderId="18" xfId="0" applyFill="1" applyBorder="1" applyProtection="1">
      <protection locked="0"/>
    </xf>
    <xf numFmtId="0" fontId="0" fillId="9" borderId="25" xfId="0" quotePrefix="1" applyFill="1" applyBorder="1" applyAlignment="1" applyProtection="1">
      <alignment horizontal="left" indent="3"/>
      <protection locked="0"/>
    </xf>
    <xf numFmtId="0" fontId="0" fillId="9" borderId="26" xfId="0" applyFill="1" applyBorder="1" applyProtection="1">
      <protection locked="0"/>
    </xf>
    <xf numFmtId="0" fontId="0" fillId="9" borderId="27" xfId="0" applyFill="1" applyBorder="1" applyProtection="1">
      <protection locked="0"/>
    </xf>
    <xf numFmtId="0" fontId="20" fillId="6" borderId="0" xfId="0" applyFont="1" applyFill="1" applyBorder="1" applyProtection="1">
      <protection locked="0"/>
    </xf>
    <xf numFmtId="0" fontId="10" fillId="6" borderId="0" xfId="0" applyFont="1" applyFill="1" applyBorder="1" applyAlignment="1" applyProtection="1">
      <alignment horizontal="right" wrapText="1"/>
      <protection locked="0"/>
    </xf>
    <xf numFmtId="0" fontId="10"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vertical="top"/>
      <protection locked="0"/>
    </xf>
    <xf numFmtId="0" fontId="0" fillId="6" borderId="0" xfId="0" applyFill="1" applyBorder="1" applyAlignment="1" applyProtection="1">
      <alignment horizontal="left" vertical="top"/>
      <protection locked="0"/>
    </xf>
    <xf numFmtId="0" fontId="0" fillId="9" borderId="21" xfId="0" applyFill="1" applyBorder="1" applyProtection="1">
      <protection locked="0"/>
    </xf>
    <xf numFmtId="0" fontId="0" fillId="9" borderId="22" xfId="0" applyFill="1" applyBorder="1" applyProtection="1">
      <protection locked="0"/>
    </xf>
    <xf numFmtId="0" fontId="0" fillId="9" borderId="23" xfId="0" applyFill="1" applyBorder="1" applyProtection="1">
      <protection locked="0"/>
    </xf>
    <xf numFmtId="0" fontId="3" fillId="6" borderId="0" xfId="0" applyFont="1" applyFill="1" applyBorder="1" applyAlignment="1" applyProtection="1">
      <alignment horizontal="left" vertical="top" wrapText="1"/>
      <protection locked="0"/>
    </xf>
    <xf numFmtId="0" fontId="20" fillId="6" borderId="0" xfId="0" applyFont="1" applyFill="1" applyBorder="1" applyAlignment="1" applyProtection="1">
      <alignment vertical="top"/>
      <protection locked="0"/>
    </xf>
    <xf numFmtId="0" fontId="20" fillId="6" borderId="0" xfId="0" applyFont="1" applyFill="1" applyBorder="1" applyAlignment="1" applyProtection="1">
      <alignment vertical="top" wrapText="1"/>
      <protection locked="0"/>
    </xf>
    <xf numFmtId="0" fontId="3" fillId="6" borderId="0" xfId="0" applyFont="1" applyFill="1" applyBorder="1" applyAlignment="1" applyProtection="1">
      <alignment vertical="top" wrapText="1"/>
      <protection locked="0"/>
    </xf>
    <xf numFmtId="0" fontId="20" fillId="6" borderId="0" xfId="0" applyFont="1" applyFill="1" applyBorder="1" applyAlignment="1" applyProtection="1">
      <alignment horizontal="left" vertical="top" wrapText="1"/>
      <protection locked="0"/>
    </xf>
    <xf numFmtId="0" fontId="0" fillId="3" borderId="0" xfId="0" applyFill="1" applyBorder="1" applyAlignment="1" applyProtection="1">
      <alignment horizontal="left" indent="1"/>
      <protection locked="0"/>
    </xf>
    <xf numFmtId="0" fontId="0" fillId="6" borderId="0" xfId="0" applyFont="1" applyFill="1" applyBorder="1" applyAlignment="1" applyProtection="1">
      <alignment horizontal="left" vertical="top"/>
      <protection locked="0"/>
    </xf>
    <xf numFmtId="0" fontId="8" fillId="6" borderId="26" xfId="0" applyFont="1" applyFill="1" applyBorder="1" applyAlignment="1" applyProtection="1">
      <alignment horizontal="right"/>
      <protection locked="0"/>
    </xf>
    <xf numFmtId="0" fontId="3" fillId="6" borderId="0" xfId="0" applyFont="1" applyFill="1" applyBorder="1" applyAlignment="1" applyProtection="1">
      <alignment horizontal="left" vertical="top"/>
      <protection locked="0"/>
    </xf>
    <xf numFmtId="0" fontId="20" fillId="9" borderId="21" xfId="0" applyFont="1" applyFill="1" applyBorder="1" applyProtection="1">
      <protection locked="0"/>
    </xf>
    <xf numFmtId="0" fontId="20" fillId="6" borderId="0" xfId="0" applyFont="1" applyFill="1" applyBorder="1" applyAlignment="1" applyProtection="1">
      <alignment horizontal="left" vertical="center" wrapText="1"/>
      <protection locked="0"/>
    </xf>
    <xf numFmtId="0" fontId="0" fillId="6" borderId="0" xfId="0" applyFill="1" applyBorder="1" applyAlignment="1" applyProtection="1">
      <alignment vertical="top" wrapText="1"/>
      <protection locked="0"/>
    </xf>
    <xf numFmtId="0" fontId="22" fillId="6" borderId="0" xfId="0" applyFont="1" applyFill="1" applyBorder="1" applyAlignment="1" applyProtection="1">
      <alignment horizontal="left" vertical="top"/>
      <protection locked="0"/>
    </xf>
    <xf numFmtId="0" fontId="0" fillId="6" borderId="0" xfId="0" applyFont="1" applyFill="1" applyBorder="1" applyAlignment="1" applyProtection="1">
      <alignment horizontal="left" vertical="top" wrapText="1"/>
      <protection locked="0"/>
    </xf>
    <xf numFmtId="0" fontId="22" fillId="6" borderId="0" xfId="0" applyFont="1" applyFill="1" applyBorder="1" applyAlignment="1" applyProtection="1">
      <alignment horizontal="left" vertical="top" wrapText="1"/>
      <protection locked="0"/>
    </xf>
    <xf numFmtId="0" fontId="0" fillId="6" borderId="0" xfId="0" applyFill="1" applyBorder="1" applyAlignment="1" applyProtection="1">
      <alignment horizontal="left" vertical="top" wrapText="1"/>
      <protection locked="0"/>
    </xf>
    <xf numFmtId="0" fontId="8" fillId="6" borderId="0" xfId="0" applyFont="1" applyFill="1" applyBorder="1" applyProtection="1">
      <protection locked="0"/>
    </xf>
    <xf numFmtId="0" fontId="8" fillId="6" borderId="0" xfId="0" applyFont="1" applyFill="1" applyBorder="1" applyAlignment="1" applyProtection="1">
      <alignment horizontal="right"/>
      <protection locked="0"/>
    </xf>
    <xf numFmtId="0" fontId="0" fillId="8" borderId="0" xfId="0" applyFill="1" applyAlignment="1" applyProtection="1">
      <protection locked="0"/>
    </xf>
    <xf numFmtId="0" fontId="17" fillId="8" borderId="0" xfId="0" applyFont="1" applyFill="1" applyAlignment="1" applyProtection="1">
      <alignment horizontal="left" vertical="top" indent="1"/>
      <protection locked="0"/>
    </xf>
    <xf numFmtId="0" fontId="0" fillId="8" borderId="0" xfId="0" applyFill="1" applyAlignment="1" applyProtection="1">
      <alignment horizontal="center" vertical="center"/>
      <protection locked="0"/>
    </xf>
    <xf numFmtId="0" fontId="0" fillId="3" borderId="0" xfId="0" applyFill="1" applyAlignment="1" applyProtection="1">
      <alignment horizontal="center" vertical="center"/>
      <protection locked="0"/>
    </xf>
    <xf numFmtId="0" fontId="3" fillId="3" borderId="0" xfId="0" applyFont="1" applyFill="1" applyAlignment="1" applyProtection="1">
      <alignment horizontal="left"/>
      <protection locked="0"/>
    </xf>
    <xf numFmtId="0" fontId="0" fillId="3" borderId="0" xfId="0" applyFill="1" applyAlignment="1" applyProtection="1">
      <protection locked="0"/>
    </xf>
    <xf numFmtId="0" fontId="8" fillId="3" borderId="0" xfId="0" applyFont="1" applyFill="1" applyAlignment="1" applyProtection="1">
      <alignment horizontal="left"/>
      <protection locked="0"/>
    </xf>
    <xf numFmtId="0" fontId="8" fillId="3" borderId="0" xfId="0" applyFont="1" applyFill="1" applyAlignment="1" applyProtection="1">
      <alignment horizontal="left" vertical="top"/>
      <protection locked="0"/>
    </xf>
    <xf numFmtId="0" fontId="8" fillId="3" borderId="0" xfId="0" applyFont="1" applyFill="1" applyAlignment="1" applyProtection="1">
      <protection locked="0"/>
    </xf>
    <xf numFmtId="0" fontId="8" fillId="2" borderId="53" xfId="0" applyFont="1" applyFill="1" applyBorder="1" applyAlignment="1" applyProtection="1">
      <protection locked="0"/>
    </xf>
    <xf numFmtId="0" fontId="0" fillId="2" borderId="54" xfId="0" applyFill="1" applyBorder="1" applyProtection="1">
      <protection locked="0"/>
    </xf>
    <xf numFmtId="0" fontId="0" fillId="2" borderId="54" xfId="0" applyFill="1" applyBorder="1" applyAlignment="1" applyProtection="1">
      <alignment horizontal="center" vertical="center"/>
      <protection locked="0"/>
    </xf>
    <xf numFmtId="0" fontId="0" fillId="2" borderId="55" xfId="0" applyFill="1" applyBorder="1" applyProtection="1">
      <protection locked="0"/>
    </xf>
    <xf numFmtId="0" fontId="8" fillId="2" borderId="56" xfId="0" applyFont="1" applyFill="1" applyBorder="1" applyAlignment="1" applyProtection="1">
      <protection locked="0"/>
    </xf>
    <xf numFmtId="0" fontId="0" fillId="2" borderId="0" xfId="0" applyFill="1" applyBorder="1" applyAlignment="1" applyProtection="1">
      <alignment horizontal="center" vertical="center"/>
      <protection locked="0"/>
    </xf>
    <xf numFmtId="0" fontId="0" fillId="2" borderId="57" xfId="0" applyFill="1" applyBorder="1" applyProtection="1">
      <protection locked="0"/>
    </xf>
    <xf numFmtId="0" fontId="8" fillId="2" borderId="58" xfId="0" applyFont="1" applyFill="1" applyBorder="1" applyAlignment="1" applyProtection="1">
      <protection locked="0"/>
    </xf>
    <xf numFmtId="0" fontId="0" fillId="2" borderId="59" xfId="0" applyFill="1" applyBorder="1" applyProtection="1">
      <protection locked="0"/>
    </xf>
    <xf numFmtId="0" fontId="0" fillId="2" borderId="59" xfId="0" applyFill="1" applyBorder="1" applyAlignment="1" applyProtection="1">
      <alignment horizontal="center" vertical="center"/>
      <protection locked="0"/>
    </xf>
    <xf numFmtId="0" fontId="0" fillId="2" borderId="60" xfId="0" applyFill="1" applyBorder="1" applyProtection="1">
      <protection locked="0"/>
    </xf>
    <xf numFmtId="0" fontId="12" fillId="3" borderId="0" xfId="0" applyFont="1" applyFill="1" applyAlignment="1" applyProtection="1">
      <alignment horizontal="left"/>
      <protection locked="0"/>
    </xf>
    <xf numFmtId="0" fontId="2" fillId="3" borderId="0" xfId="0" applyFont="1" applyFill="1" applyAlignment="1" applyProtection="1">
      <protection locked="0"/>
    </xf>
    <xf numFmtId="0" fontId="8" fillId="3" borderId="0" xfId="0" applyFont="1" applyFill="1" applyAlignment="1" applyProtection="1">
      <alignment horizontal="left" indent="1"/>
      <protection locked="0"/>
    </xf>
    <xf numFmtId="0" fontId="0" fillId="2" borderId="53" xfId="0" applyFont="1" applyFill="1" applyBorder="1" applyAlignment="1" applyProtection="1">
      <alignment horizontal="left" indent="1"/>
      <protection locked="0"/>
    </xf>
    <xf numFmtId="0" fontId="0" fillId="2" borderId="54" xfId="0" applyFont="1" applyFill="1" applyBorder="1" applyProtection="1">
      <protection locked="0"/>
    </xf>
    <xf numFmtId="0" fontId="8" fillId="2" borderId="54" xfId="0" applyFont="1" applyFill="1" applyBorder="1" applyProtection="1">
      <protection locked="0"/>
    </xf>
    <xf numFmtId="0" fontId="8" fillId="2" borderId="54" xfId="0" applyFont="1" applyFill="1" applyBorder="1" applyAlignment="1" applyProtection="1">
      <alignment horizontal="center" vertical="center"/>
      <protection locked="0"/>
    </xf>
    <xf numFmtId="0" fontId="8" fillId="2" borderId="56" xfId="0" applyFont="1" applyFill="1" applyBorder="1" applyAlignment="1" applyProtection="1">
      <alignment horizontal="left" indent="1"/>
      <protection locked="0"/>
    </xf>
    <xf numFmtId="0" fontId="8" fillId="2" borderId="0" xfId="0" applyFont="1" applyFill="1" applyBorder="1" applyProtection="1">
      <protection locked="0"/>
    </xf>
    <xf numFmtId="0" fontId="8" fillId="2" borderId="0" xfId="0" applyFont="1" applyFill="1" applyBorder="1" applyAlignment="1" applyProtection="1">
      <alignment horizontal="center" vertical="center"/>
      <protection locked="0"/>
    </xf>
    <xf numFmtId="0" fontId="15" fillId="2" borderId="56" xfId="0" applyFont="1" applyFill="1" applyBorder="1" applyAlignment="1" applyProtection="1">
      <alignment horizontal="left" indent="1"/>
      <protection locked="0"/>
    </xf>
    <xf numFmtId="0" fontId="8" fillId="2" borderId="56" xfId="0" applyFont="1" applyFill="1" applyBorder="1" applyAlignment="1" applyProtection="1">
      <alignment horizontal="left" vertical="center" indent="1"/>
      <protection locked="0"/>
    </xf>
    <xf numFmtId="0" fontId="8" fillId="2" borderId="0" xfId="0" applyFont="1" applyFill="1" applyBorder="1" applyAlignment="1" applyProtection="1">
      <alignment horizontal="left" vertical="center" wrapText="1" indent="1"/>
      <protection locked="0"/>
    </xf>
    <xf numFmtId="0" fontId="8" fillId="3" borderId="0" xfId="0" applyFont="1" applyFill="1" applyBorder="1" applyAlignment="1" applyProtection="1">
      <alignment horizontal="left" vertical="center" wrapText="1"/>
      <protection locked="0"/>
    </xf>
    <xf numFmtId="0" fontId="8" fillId="3" borderId="0" xfId="0" applyFont="1" applyFill="1" applyProtection="1">
      <protection locked="0"/>
    </xf>
    <xf numFmtId="0" fontId="8" fillId="3" borderId="0" xfId="0" applyFont="1" applyFill="1" applyAlignment="1" applyProtection="1">
      <alignment horizontal="center" vertical="center"/>
      <protection locked="0"/>
    </xf>
    <xf numFmtId="0" fontId="0" fillId="3" borderId="0" xfId="0" applyFill="1" applyAlignment="1" applyProtection="1">
      <alignment horizontal="left" vertical="center" indent="1"/>
      <protection locked="0"/>
    </xf>
    <xf numFmtId="0" fontId="8" fillId="3" borderId="0" xfId="0" applyFont="1" applyFill="1" applyAlignment="1" applyProtection="1">
      <alignment horizontal="left" vertical="center" wrapText="1" indent="1"/>
      <protection locked="0"/>
    </xf>
    <xf numFmtId="0" fontId="8" fillId="3" borderId="0" xfId="0" applyFont="1" applyFill="1" applyAlignment="1" applyProtection="1">
      <alignment horizontal="left" vertical="center" indent="1"/>
      <protection locked="0"/>
    </xf>
    <xf numFmtId="0" fontId="0" fillId="3" borderId="0" xfId="0" applyFont="1" applyFill="1" applyAlignment="1" applyProtection="1">
      <alignment horizontal="left"/>
      <protection locked="0"/>
    </xf>
    <xf numFmtId="0" fontId="3" fillId="3" borderId="0" xfId="0" applyFont="1" applyFill="1" applyProtection="1">
      <protection locked="0"/>
    </xf>
    <xf numFmtId="0" fontId="3" fillId="3" borderId="0" xfId="0" applyFont="1" applyFill="1" applyAlignment="1" applyProtection="1">
      <alignment horizontal="center" vertical="center"/>
      <protection locked="0"/>
    </xf>
    <xf numFmtId="0" fontId="3" fillId="2" borderId="11" xfId="0" applyFont="1" applyFill="1" applyBorder="1" applyAlignment="1" applyProtection="1">
      <alignment horizontal="left" indent="1"/>
      <protection locked="0"/>
    </xf>
    <xf numFmtId="0" fontId="0" fillId="2" borderId="10" xfId="0" applyFill="1" applyBorder="1" applyProtection="1">
      <protection locked="0"/>
    </xf>
    <xf numFmtId="0" fontId="0" fillId="2" borderId="10" xfId="0" applyFill="1" applyBorder="1" applyAlignment="1" applyProtection="1">
      <alignment horizontal="center" vertical="center"/>
      <protection locked="0"/>
    </xf>
    <xf numFmtId="0" fontId="0" fillId="2" borderId="9" xfId="0" applyFill="1" applyBorder="1" applyProtection="1">
      <protection locked="0"/>
    </xf>
    <xf numFmtId="0" fontId="0" fillId="2" borderId="8" xfId="0" applyFill="1" applyBorder="1" applyAlignment="1" applyProtection="1">
      <alignment horizontal="left" indent="1"/>
      <protection locked="0"/>
    </xf>
    <xf numFmtId="0" fontId="0" fillId="2" borderId="4" xfId="0" applyFill="1" applyBorder="1" applyProtection="1">
      <protection locked="0"/>
    </xf>
    <xf numFmtId="0" fontId="8" fillId="2" borderId="8" xfId="0" applyFont="1" applyFill="1" applyBorder="1" applyAlignment="1" applyProtection="1">
      <alignment horizontal="left" indent="1"/>
      <protection locked="0"/>
    </xf>
    <xf numFmtId="0" fontId="0" fillId="2" borderId="8" xfId="0" applyFill="1" applyBorder="1" applyAlignment="1" applyProtection="1">
      <alignment horizontal="left" vertical="top" wrapText="1" indent="1"/>
      <protection locked="0"/>
    </xf>
    <xf numFmtId="0" fontId="0" fillId="2" borderId="0" xfId="0" applyFill="1" applyBorder="1" applyAlignment="1" applyProtection="1">
      <alignment horizontal="left" vertical="top" wrapText="1" indent="1"/>
      <protection locked="0"/>
    </xf>
    <xf numFmtId="0" fontId="0" fillId="2" borderId="0" xfId="0" applyFill="1" applyBorder="1" applyAlignment="1" applyProtection="1">
      <alignment horizontal="center" vertical="center" wrapText="1"/>
      <protection locked="0"/>
    </xf>
    <xf numFmtId="0" fontId="0" fillId="2" borderId="4" xfId="0" applyFill="1" applyBorder="1" applyAlignment="1" applyProtection="1">
      <alignment horizontal="left" vertical="top" wrapText="1" indent="1"/>
      <protection locked="0"/>
    </xf>
    <xf numFmtId="0" fontId="8" fillId="2" borderId="37" xfId="0" applyFont="1" applyFill="1" applyBorder="1" applyAlignment="1" applyProtection="1">
      <alignment vertical="top"/>
      <protection locked="0"/>
    </xf>
    <xf numFmtId="0" fontId="8" fillId="2" borderId="0" xfId="0" applyFont="1" applyFill="1" applyBorder="1" applyAlignment="1" applyProtection="1">
      <alignment vertical="top" wrapText="1"/>
      <protection locked="0"/>
    </xf>
    <xf numFmtId="0" fontId="8" fillId="2" borderId="38" xfId="0" applyFont="1" applyFill="1" applyBorder="1" applyAlignment="1" applyProtection="1">
      <alignment vertical="top" wrapText="1"/>
      <protection locked="0"/>
    </xf>
    <xf numFmtId="0" fontId="8" fillId="2" borderId="36" xfId="0" applyFont="1" applyFill="1" applyBorder="1" applyAlignment="1" applyProtection="1">
      <alignment vertical="top" wrapText="1"/>
      <protection locked="0"/>
    </xf>
    <xf numFmtId="0" fontId="8" fillId="2" borderId="35" xfId="0" applyFont="1" applyFill="1" applyBorder="1" applyAlignment="1" applyProtection="1">
      <alignment vertical="top" wrapText="1"/>
      <protection locked="0"/>
    </xf>
    <xf numFmtId="0" fontId="8" fillId="2" borderId="39" xfId="0" applyFont="1" applyFill="1" applyBorder="1" applyAlignment="1" applyProtection="1">
      <alignment vertical="top" wrapText="1"/>
      <protection locked="0"/>
    </xf>
    <xf numFmtId="0" fontId="8" fillId="3" borderId="0" xfId="0" applyFont="1" applyFill="1" applyAlignment="1" applyProtection="1">
      <alignment horizontal="left" vertical="center" wrapText="1"/>
      <protection locked="0"/>
    </xf>
    <xf numFmtId="0" fontId="8" fillId="3" borderId="0" xfId="0" applyFont="1" applyFill="1" applyAlignment="1" applyProtection="1">
      <alignment horizontal="center" vertical="center" wrapText="1"/>
      <protection locked="0"/>
    </xf>
    <xf numFmtId="0" fontId="3" fillId="2" borderId="8" xfId="0" applyFont="1" applyFill="1" applyBorder="1" applyAlignment="1" applyProtection="1">
      <alignment horizontal="left" indent="1"/>
      <protection locked="0"/>
    </xf>
    <xf numFmtId="0" fontId="0" fillId="2" borderId="0" xfId="0" quotePrefix="1" applyFill="1" applyBorder="1" applyProtection="1">
      <protection locked="0"/>
    </xf>
    <xf numFmtId="0" fontId="0" fillId="3" borderId="4" xfId="0" applyFill="1" applyBorder="1" applyProtection="1">
      <protection locked="0"/>
    </xf>
    <xf numFmtId="0" fontId="0" fillId="2" borderId="3" xfId="0" applyFill="1" applyBorder="1" applyAlignment="1" applyProtection="1">
      <alignment horizontal="left" indent="1"/>
      <protection locked="0"/>
    </xf>
    <xf numFmtId="0" fontId="0" fillId="2" borderId="2" xfId="0" applyFill="1" applyBorder="1" applyProtection="1">
      <protection locked="0"/>
    </xf>
    <xf numFmtId="0" fontId="0" fillId="2" borderId="2" xfId="0" applyFill="1" applyBorder="1" applyAlignment="1" applyProtection="1">
      <alignment horizontal="center" vertical="center"/>
      <protection locked="0"/>
    </xf>
    <xf numFmtId="0" fontId="0" fillId="2" borderId="1" xfId="0" applyFill="1" applyBorder="1" applyProtection="1">
      <protection locked="0"/>
    </xf>
    <xf numFmtId="0" fontId="0" fillId="3" borderId="0" xfId="0" applyFill="1" applyAlignment="1" applyProtection="1">
      <alignment horizontal="left"/>
      <protection locked="0"/>
    </xf>
    <xf numFmtId="0" fontId="0" fillId="2" borderId="8" xfId="0" applyFill="1" applyBorder="1" applyAlignment="1" applyProtection="1">
      <alignment horizontal="left"/>
      <protection locked="0"/>
    </xf>
    <xf numFmtId="0" fontId="3" fillId="2" borderId="0" xfId="0" quotePrefix="1" applyFont="1" applyFill="1" applyBorder="1" applyAlignment="1" applyProtection="1">
      <protection locked="0"/>
    </xf>
    <xf numFmtId="0" fontId="0" fillId="2" borderId="0" xfId="0" applyFill="1" applyBorder="1" applyAlignment="1" applyProtection="1">
      <protection locked="0"/>
    </xf>
    <xf numFmtId="0" fontId="0" fillId="2" borderId="4" xfId="0" applyFill="1" applyBorder="1" applyAlignment="1" applyProtection="1">
      <protection locked="0"/>
    </xf>
    <xf numFmtId="0" fontId="3" fillId="2" borderId="0" xfId="0" quotePrefix="1" applyFont="1" applyFill="1" applyBorder="1" applyProtection="1">
      <protection locked="0"/>
    </xf>
    <xf numFmtId="0" fontId="0" fillId="2" borderId="0" xfId="0" applyFill="1" applyBorder="1" applyAlignment="1" applyProtection="1">
      <alignment horizontal="left"/>
      <protection locked="0"/>
    </xf>
    <xf numFmtId="0" fontId="8" fillId="2" borderId="3" xfId="0" applyFont="1" applyFill="1" applyBorder="1" applyAlignment="1" applyProtection="1">
      <alignment horizontal="left" indent="1"/>
      <protection locked="0"/>
    </xf>
    <xf numFmtId="0" fontId="15" fillId="3" borderId="0" xfId="0" applyFont="1" applyFill="1" applyAlignment="1" applyProtection="1">
      <alignment horizontal="left" indent="1"/>
      <protection locked="0"/>
    </xf>
    <xf numFmtId="0" fontId="0" fillId="2" borderId="11" xfId="0" applyFill="1" applyBorder="1" applyAlignment="1" applyProtection="1">
      <alignment horizontal="left" wrapText="1"/>
    </xf>
    <xf numFmtId="0" fontId="0" fillId="2" borderId="10" xfId="0" applyFill="1" applyBorder="1" applyAlignment="1" applyProtection="1">
      <alignment horizontal="left" wrapText="1"/>
    </xf>
    <xf numFmtId="0" fontId="0" fillId="2" borderId="9" xfId="0" applyFill="1" applyBorder="1" applyAlignment="1" applyProtection="1">
      <alignment horizontal="left" wrapText="1"/>
    </xf>
    <xf numFmtId="0" fontId="4" fillId="4" borderId="7" xfId="0" applyFont="1" applyFill="1" applyBorder="1" applyAlignment="1" applyProtection="1">
      <alignment horizontal="left" vertical="top"/>
    </xf>
    <xf numFmtId="0" fontId="4" fillId="4" borderId="6" xfId="0" applyFont="1" applyFill="1" applyBorder="1" applyAlignment="1" applyProtection="1">
      <alignment horizontal="left" vertical="top"/>
    </xf>
    <xf numFmtId="0" fontId="4" fillId="4" borderId="5" xfId="0" applyFont="1" applyFill="1" applyBorder="1" applyAlignment="1" applyProtection="1">
      <alignment horizontal="left" vertical="top"/>
    </xf>
    <xf numFmtId="0" fontId="5" fillId="2" borderId="0" xfId="0" applyFont="1" applyFill="1" applyAlignment="1" applyProtection="1">
      <alignment horizontal="left" vertical="top" wrapText="1"/>
    </xf>
    <xf numFmtId="0" fontId="0" fillId="2" borderId="7" xfId="0" applyFill="1" applyBorder="1" applyAlignment="1" applyProtection="1">
      <alignment horizontal="left" wrapText="1"/>
    </xf>
    <xf numFmtId="0" fontId="0" fillId="2" borderId="6" xfId="0" applyFill="1" applyBorder="1" applyAlignment="1" applyProtection="1">
      <alignment horizontal="left" wrapText="1"/>
    </xf>
    <xf numFmtId="0" fontId="0" fillId="2" borderId="5" xfId="0" applyFill="1" applyBorder="1" applyAlignment="1" applyProtection="1">
      <alignment horizontal="left" wrapText="1"/>
    </xf>
    <xf numFmtId="0" fontId="0" fillId="2" borderId="11"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1" fillId="4" borderId="0" xfId="0" applyFont="1" applyFill="1" applyAlignment="1">
      <alignment horizontal="center" vertical="center" wrapText="1"/>
    </xf>
    <xf numFmtId="0" fontId="12" fillId="11" borderId="0" xfId="0" applyFont="1" applyFill="1" applyBorder="1" applyAlignment="1">
      <alignment horizontal="center" vertical="center"/>
    </xf>
    <xf numFmtId="0" fontId="12" fillId="11" borderId="63" xfId="0" applyFont="1" applyFill="1" applyBorder="1" applyAlignment="1">
      <alignment horizontal="center" vertical="center"/>
    </xf>
    <xf numFmtId="0" fontId="20" fillId="6" borderId="0" xfId="0" applyFont="1" applyFill="1" applyBorder="1" applyAlignment="1">
      <alignment horizontal="left" vertical="top" wrapText="1"/>
    </xf>
    <xf numFmtId="0" fontId="3" fillId="6" borderId="0" xfId="0" applyFont="1" applyFill="1" applyBorder="1" applyAlignment="1">
      <alignment horizontal="left" vertical="top" wrapText="1"/>
    </xf>
    <xf numFmtId="0" fontId="0" fillId="6" borderId="26" xfId="0" applyFont="1" applyFill="1" applyBorder="1" applyAlignment="1">
      <alignment horizontal="left" vertical="top" wrapText="1"/>
    </xf>
    <xf numFmtId="0" fontId="4" fillId="5" borderId="0" xfId="0" applyFont="1" applyFill="1" applyAlignment="1">
      <alignment horizontal="center" vertical="center" wrapText="1"/>
    </xf>
    <xf numFmtId="0" fontId="0" fillId="6" borderId="0" xfId="0" applyFill="1" applyBorder="1" applyAlignment="1">
      <alignment vertical="top" wrapText="1"/>
    </xf>
    <xf numFmtId="0" fontId="0" fillId="6" borderId="0" xfId="0" applyFont="1" applyFill="1" applyBorder="1" applyAlignment="1">
      <alignment horizontal="left" vertical="top" wrapText="1"/>
    </xf>
    <xf numFmtId="0" fontId="16" fillId="7" borderId="50" xfId="0" applyFont="1" applyFill="1" applyBorder="1" applyAlignment="1">
      <alignment horizontal="center" vertical="center" textRotation="90"/>
    </xf>
    <xf numFmtId="0" fontId="16" fillId="7" borderId="51" xfId="0" applyFont="1" applyFill="1" applyBorder="1" applyAlignment="1">
      <alignment horizontal="center" vertical="center" textRotation="90"/>
    </xf>
    <xf numFmtId="0" fontId="16" fillId="7" borderId="52" xfId="0" applyFont="1" applyFill="1" applyBorder="1" applyAlignment="1">
      <alignment horizontal="center" vertical="center" textRotation="90"/>
    </xf>
    <xf numFmtId="0" fontId="12" fillId="11" borderId="47" xfId="0" applyFont="1" applyFill="1" applyBorder="1" applyAlignment="1">
      <alignment horizontal="center" vertical="center"/>
    </xf>
    <xf numFmtId="0" fontId="12" fillId="11" borderId="48" xfId="0" applyFont="1" applyFill="1" applyBorder="1" applyAlignment="1">
      <alignment horizontal="center" vertical="center"/>
    </xf>
    <xf numFmtId="0" fontId="12" fillId="11" borderId="49" xfId="0" applyFont="1" applyFill="1" applyBorder="1" applyAlignment="1">
      <alignment horizontal="center" vertical="center"/>
    </xf>
    <xf numFmtId="0" fontId="8" fillId="3" borderId="0" xfId="0" applyFont="1" applyFill="1" applyAlignment="1">
      <alignment horizontal="left" vertical="center" wrapText="1" indent="1"/>
    </xf>
    <xf numFmtId="0" fontId="6" fillId="6" borderId="0" xfId="0" quotePrefix="1" applyFont="1" applyFill="1" applyBorder="1" applyAlignment="1">
      <alignment horizontal="left" vertical="top" wrapText="1" indent="4"/>
    </xf>
    <xf numFmtId="0" fontId="8" fillId="3" borderId="0" xfId="0" applyFont="1" applyFill="1" applyAlignment="1">
      <alignment horizontal="left" wrapText="1" indent="1"/>
    </xf>
    <xf numFmtId="0" fontId="0" fillId="2" borderId="11" xfId="0" applyFill="1" applyBorder="1" applyAlignment="1">
      <alignment horizontal="left" vertical="top"/>
    </xf>
    <xf numFmtId="0" fontId="0" fillId="2" borderId="10" xfId="0" applyFill="1" applyBorder="1" applyAlignment="1">
      <alignment horizontal="left" vertical="top"/>
    </xf>
    <xf numFmtId="0" fontId="0" fillId="2" borderId="9" xfId="0" applyFill="1" applyBorder="1" applyAlignment="1">
      <alignment horizontal="left" vertical="top"/>
    </xf>
    <xf numFmtId="0" fontId="0" fillId="2" borderId="8" xfId="0" applyFill="1" applyBorder="1" applyAlignment="1">
      <alignment horizontal="left" vertical="top"/>
    </xf>
    <xf numFmtId="0" fontId="0" fillId="2" borderId="0" xfId="0" applyFill="1" applyBorder="1" applyAlignment="1">
      <alignment horizontal="left" vertical="top"/>
    </xf>
    <xf numFmtId="0" fontId="0" fillId="2" borderId="4" xfId="0" applyFill="1" applyBorder="1" applyAlignment="1">
      <alignment horizontal="left" vertical="top"/>
    </xf>
    <xf numFmtId="0" fontId="8" fillId="2" borderId="56" xfId="0" applyFont="1" applyFill="1" applyBorder="1" applyAlignment="1">
      <alignment horizontal="left" vertical="center" wrapText="1" indent="1"/>
    </xf>
    <xf numFmtId="0" fontId="8" fillId="2" borderId="0" xfId="0" applyFont="1" applyFill="1" applyBorder="1" applyAlignment="1">
      <alignment horizontal="left" vertical="center" wrapText="1" indent="1"/>
    </xf>
    <xf numFmtId="0" fontId="0" fillId="2" borderId="8" xfId="0" applyFill="1" applyBorder="1" applyAlignment="1">
      <alignment horizontal="left" vertical="top" wrapText="1" indent="1"/>
    </xf>
    <xf numFmtId="0" fontId="0" fillId="2" borderId="0" xfId="0" applyFill="1" applyBorder="1" applyAlignment="1">
      <alignment horizontal="left" vertical="top" wrapText="1" indent="1"/>
    </xf>
    <xf numFmtId="0" fontId="0" fillId="2" borderId="4" xfId="0" applyFill="1" applyBorder="1" applyAlignment="1">
      <alignment horizontal="left" vertical="top" wrapText="1" indent="1"/>
    </xf>
    <xf numFmtId="0" fontId="8" fillId="2" borderId="37" xfId="0" applyFont="1" applyFill="1" applyBorder="1" applyAlignment="1">
      <alignment horizontal="left" vertical="top" wrapText="1" indent="1"/>
    </xf>
    <xf numFmtId="0" fontId="8" fillId="2" borderId="0" xfId="0" applyFont="1" applyFill="1" applyBorder="1" applyAlignment="1">
      <alignment horizontal="left" vertical="top" wrapText="1" indent="1"/>
    </xf>
    <xf numFmtId="0" fontId="8" fillId="2" borderId="38" xfId="0" applyFont="1" applyFill="1" applyBorder="1" applyAlignment="1">
      <alignment horizontal="left" vertical="top" wrapText="1" indent="1"/>
    </xf>
    <xf numFmtId="0" fontId="8" fillId="2" borderId="36" xfId="0" applyFont="1" applyFill="1" applyBorder="1" applyAlignment="1">
      <alignment horizontal="left" vertical="top" wrapText="1" indent="1"/>
    </xf>
    <xf numFmtId="0" fontId="8" fillId="2" borderId="35" xfId="0" applyFont="1" applyFill="1" applyBorder="1" applyAlignment="1">
      <alignment horizontal="left" vertical="top" wrapText="1" indent="1"/>
    </xf>
    <xf numFmtId="0" fontId="8" fillId="2" borderId="39" xfId="0" applyFont="1" applyFill="1" applyBorder="1" applyAlignment="1">
      <alignment horizontal="left" vertical="top" wrapText="1" indent="1"/>
    </xf>
    <xf numFmtId="0" fontId="8" fillId="2" borderId="56" xfId="0" applyFont="1" applyFill="1" applyBorder="1" applyAlignment="1">
      <alignment horizontal="left" wrapText="1" indent="1"/>
    </xf>
    <xf numFmtId="0" fontId="8" fillId="2" borderId="0" xfId="0" applyFont="1" applyFill="1" applyBorder="1" applyAlignment="1">
      <alignment horizontal="left" wrapText="1" indent="1"/>
    </xf>
    <xf numFmtId="0" fontId="8" fillId="2" borderId="57" xfId="0" applyFont="1" applyFill="1" applyBorder="1" applyAlignment="1">
      <alignment horizontal="left" wrapText="1" indent="1"/>
    </xf>
    <xf numFmtId="0" fontId="8" fillId="2" borderId="58" xfId="0" applyFont="1" applyFill="1" applyBorder="1" applyAlignment="1">
      <alignment horizontal="left" vertical="top" wrapText="1" indent="1"/>
    </xf>
    <xf numFmtId="0" fontId="8" fillId="2" borderId="59" xfId="0" applyFont="1" applyFill="1" applyBorder="1" applyAlignment="1">
      <alignment horizontal="left" vertical="top" wrapText="1" indent="1"/>
    </xf>
    <xf numFmtId="0" fontId="8" fillId="3" borderId="0" xfId="0" applyFont="1" applyFill="1" applyAlignment="1">
      <alignment horizontal="left" vertical="top" wrapText="1" indent="1"/>
    </xf>
    <xf numFmtId="0" fontId="8" fillId="3" borderId="0" xfId="0" applyFont="1" applyFill="1" applyAlignment="1">
      <alignment horizontal="left" wrapText="1"/>
    </xf>
    <xf numFmtId="0" fontId="8" fillId="2" borderId="3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38" xfId="0" applyFont="1" applyFill="1" applyBorder="1" applyAlignment="1">
      <alignment horizontal="left" vertical="top" wrapText="1"/>
    </xf>
    <xf numFmtId="0" fontId="6" fillId="7" borderId="13" xfId="0" applyFont="1" applyFill="1" applyBorder="1" applyAlignment="1">
      <alignment horizontal="center" wrapText="1"/>
    </xf>
    <xf numFmtId="0" fontId="6" fillId="7" borderId="14" xfId="0" applyFont="1" applyFill="1" applyBorder="1" applyAlignment="1">
      <alignment horizontal="center"/>
    </xf>
    <xf numFmtId="0" fontId="6" fillId="7" borderId="15" xfId="0" applyFont="1" applyFill="1" applyBorder="1" applyAlignment="1">
      <alignment horizontal="center"/>
    </xf>
    <xf numFmtId="0" fontId="0" fillId="6" borderId="0" xfId="0" applyFont="1" applyFill="1" applyBorder="1" applyAlignment="1">
      <alignment horizontal="left" vertical="center" wrapText="1"/>
    </xf>
    <xf numFmtId="0" fontId="6" fillId="7" borderId="13" xfId="0" applyFont="1" applyFill="1" applyBorder="1" applyAlignment="1">
      <alignment horizontal="center" vertical="top" wrapText="1"/>
    </xf>
    <xf numFmtId="0" fontId="6" fillId="7" borderId="14" xfId="0" applyFont="1" applyFill="1" applyBorder="1" applyAlignment="1">
      <alignment horizontal="center" vertical="top" wrapText="1"/>
    </xf>
    <xf numFmtId="0" fontId="6" fillId="7" borderId="15" xfId="0" applyFont="1" applyFill="1" applyBorder="1" applyAlignment="1">
      <alignment horizontal="center" vertical="top" wrapText="1"/>
    </xf>
    <xf numFmtId="0" fontId="0" fillId="6" borderId="0" xfId="0" applyFill="1" applyBorder="1" applyAlignment="1">
      <alignment horizontal="left" vertical="center" wrapText="1"/>
    </xf>
    <xf numFmtId="0" fontId="20" fillId="6"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2" borderId="11" xfId="0" applyFill="1" applyBorder="1" applyAlignment="1">
      <alignment horizontal="left" vertical="top" wrapText="1" indent="1"/>
    </xf>
    <xf numFmtId="0" fontId="0" fillId="2" borderId="10" xfId="0" applyFill="1" applyBorder="1" applyAlignment="1">
      <alignment horizontal="left" vertical="top" wrapText="1" indent="1"/>
    </xf>
    <xf numFmtId="0" fontId="0" fillId="2" borderId="9" xfId="0" applyFill="1" applyBorder="1" applyAlignment="1">
      <alignment horizontal="left" vertical="top" wrapText="1" indent="1"/>
    </xf>
    <xf numFmtId="0" fontId="22" fillId="6" borderId="0" xfId="0" applyFont="1" applyFill="1" applyBorder="1" applyAlignment="1">
      <alignment horizontal="left" vertical="top" wrapText="1"/>
    </xf>
    <xf numFmtId="0" fontId="0" fillId="3" borderId="0" xfId="0" applyFont="1" applyFill="1" applyBorder="1" applyAlignment="1">
      <alignment horizontal="left" vertical="center" wrapText="1"/>
    </xf>
    <xf numFmtId="0" fontId="22" fillId="6" borderId="0" xfId="0" applyFont="1" applyFill="1" applyBorder="1" applyAlignment="1">
      <alignment horizontal="left" vertical="top"/>
    </xf>
    <xf numFmtId="0" fontId="6" fillId="9" borderId="16" xfId="0" applyFont="1" applyFill="1" applyBorder="1" applyAlignment="1" applyProtection="1">
      <alignment horizontal="left" vertical="top" wrapText="1"/>
      <protection locked="0"/>
    </xf>
    <xf numFmtId="0" fontId="6" fillId="9" borderId="17" xfId="0" applyFont="1" applyFill="1" applyBorder="1" applyAlignment="1" applyProtection="1">
      <alignment horizontal="left" vertical="top" wrapText="1"/>
      <protection locked="0"/>
    </xf>
    <xf numFmtId="0" fontId="6" fillId="9" borderId="18" xfId="0" applyFont="1" applyFill="1" applyBorder="1" applyAlignment="1" applyProtection="1">
      <alignment horizontal="left" vertical="top" wrapText="1"/>
      <protection locked="0"/>
    </xf>
    <xf numFmtId="0" fontId="6" fillId="9" borderId="19" xfId="0" applyFont="1" applyFill="1" applyBorder="1" applyAlignment="1" applyProtection="1">
      <alignment horizontal="left" vertical="top" wrapText="1"/>
      <protection locked="0"/>
    </xf>
    <xf numFmtId="0" fontId="6" fillId="9" borderId="0" xfId="0" applyFont="1" applyFill="1" applyBorder="1" applyAlignment="1" applyProtection="1">
      <alignment horizontal="left" vertical="top" wrapText="1"/>
      <protection locked="0"/>
    </xf>
    <xf numFmtId="0" fontId="6" fillId="9" borderId="20" xfId="0" applyFont="1" applyFill="1" applyBorder="1" applyAlignment="1" applyProtection="1">
      <alignment horizontal="left" vertical="top" wrapText="1"/>
      <protection locked="0"/>
    </xf>
    <xf numFmtId="0" fontId="6" fillId="9" borderId="25" xfId="0" applyFont="1" applyFill="1" applyBorder="1" applyAlignment="1" applyProtection="1">
      <alignment horizontal="left" vertical="top" wrapText="1"/>
      <protection locked="0"/>
    </xf>
    <xf numFmtId="0" fontId="6" fillId="9" borderId="26" xfId="0" applyFont="1" applyFill="1" applyBorder="1" applyAlignment="1" applyProtection="1">
      <alignment horizontal="left" vertical="top" wrapText="1"/>
      <protection locked="0"/>
    </xf>
    <xf numFmtId="0" fontId="6" fillId="9" borderId="27" xfId="0" applyFont="1" applyFill="1" applyBorder="1" applyAlignment="1" applyProtection="1">
      <alignment horizontal="left" vertical="top" wrapText="1"/>
      <protection locked="0"/>
    </xf>
    <xf numFmtId="0" fontId="0" fillId="9" borderId="16" xfId="0" applyFont="1" applyFill="1" applyBorder="1" applyAlignment="1" applyProtection="1">
      <alignment horizontal="left" vertical="top" wrapText="1"/>
      <protection locked="0"/>
    </xf>
    <xf numFmtId="0" fontId="0" fillId="9" borderId="17" xfId="0" applyFont="1" applyFill="1" applyBorder="1" applyAlignment="1" applyProtection="1">
      <alignment horizontal="left" vertical="top" wrapText="1"/>
      <protection locked="0"/>
    </xf>
    <xf numFmtId="0" fontId="0" fillId="9" borderId="18" xfId="0" applyFont="1" applyFill="1" applyBorder="1" applyAlignment="1" applyProtection="1">
      <alignment horizontal="left" vertical="top" wrapText="1"/>
      <protection locked="0"/>
    </xf>
    <xf numFmtId="0" fontId="0" fillId="9" borderId="19" xfId="0" quotePrefix="1" applyFont="1" applyFill="1" applyBorder="1" applyAlignment="1" applyProtection="1">
      <alignment horizontal="left" vertical="top" indent="2"/>
      <protection locked="0"/>
    </xf>
    <xf numFmtId="0" fontId="0" fillId="9" borderId="0" xfId="0" quotePrefix="1" applyFont="1" applyFill="1" applyBorder="1" applyAlignment="1" applyProtection="1">
      <alignment horizontal="left" vertical="top" indent="2"/>
      <protection locked="0"/>
    </xf>
    <xf numFmtId="0" fontId="0" fillId="9" borderId="20" xfId="0" quotePrefix="1" applyFont="1" applyFill="1" applyBorder="1" applyAlignment="1" applyProtection="1">
      <alignment horizontal="left" vertical="top" indent="2"/>
      <protection locked="0"/>
    </xf>
    <xf numFmtId="0" fontId="0" fillId="9" borderId="19" xfId="0" quotePrefix="1" applyFont="1" applyFill="1" applyBorder="1" applyAlignment="1" applyProtection="1">
      <alignment horizontal="left" vertical="top" wrapText="1" indent="4"/>
      <protection locked="0"/>
    </xf>
    <xf numFmtId="0" fontId="0" fillId="9" borderId="0" xfId="0" quotePrefix="1" applyFont="1" applyFill="1" applyBorder="1" applyAlignment="1" applyProtection="1">
      <alignment horizontal="left" vertical="top" wrapText="1" indent="4"/>
      <protection locked="0"/>
    </xf>
    <xf numFmtId="0" fontId="0" fillId="9" borderId="20" xfId="0" quotePrefix="1" applyFont="1" applyFill="1" applyBorder="1" applyAlignment="1" applyProtection="1">
      <alignment horizontal="left" vertical="top" wrapText="1" indent="4"/>
      <protection locked="0"/>
    </xf>
    <xf numFmtId="0" fontId="0" fillId="9" borderId="16" xfId="0" applyFill="1" applyBorder="1" applyAlignment="1" applyProtection="1">
      <alignment horizontal="left" vertical="center" wrapText="1"/>
      <protection locked="0"/>
    </xf>
    <xf numFmtId="0" fontId="0" fillId="9" borderId="17" xfId="0" applyFill="1" applyBorder="1" applyAlignment="1" applyProtection="1">
      <alignment horizontal="left" vertical="center" wrapText="1"/>
      <protection locked="0"/>
    </xf>
    <xf numFmtId="0" fontId="0" fillId="9" borderId="18" xfId="0" applyFill="1" applyBorder="1" applyAlignment="1" applyProtection="1">
      <alignment horizontal="left" vertical="center" wrapText="1"/>
      <protection locked="0"/>
    </xf>
    <xf numFmtId="0" fontId="0" fillId="9" borderId="19" xfId="0" applyFill="1" applyBorder="1" applyAlignment="1" applyProtection="1">
      <alignment horizontal="left" vertical="center" wrapText="1"/>
      <protection locked="0"/>
    </xf>
    <xf numFmtId="0" fontId="0" fillId="9" borderId="0" xfId="0" applyFill="1" applyBorder="1" applyAlignment="1" applyProtection="1">
      <alignment horizontal="left" vertical="center" wrapText="1"/>
      <protection locked="0"/>
    </xf>
    <xf numFmtId="0" fontId="0" fillId="9" borderId="20" xfId="0" applyFill="1" applyBorder="1" applyAlignment="1" applyProtection="1">
      <alignment horizontal="left" vertical="center" wrapText="1"/>
      <protection locked="0"/>
    </xf>
    <xf numFmtId="0" fontId="0" fillId="9" borderId="25" xfId="0" applyFill="1" applyBorder="1" applyAlignment="1" applyProtection="1">
      <alignment horizontal="left" vertical="center" wrapText="1"/>
      <protection locked="0"/>
    </xf>
    <xf numFmtId="0" fontId="0" fillId="9" borderId="26" xfId="0" applyFill="1" applyBorder="1" applyAlignment="1" applyProtection="1">
      <alignment horizontal="left" vertical="center" wrapText="1"/>
      <protection locked="0"/>
    </xf>
    <xf numFmtId="0" fontId="0" fillId="9" borderId="27" xfId="0" applyFill="1" applyBorder="1" applyAlignment="1" applyProtection="1">
      <alignment horizontal="left" vertical="center" wrapText="1"/>
      <protection locked="0"/>
    </xf>
    <xf numFmtId="0" fontId="0" fillId="9" borderId="25" xfId="0" quotePrefix="1" applyFont="1" applyFill="1" applyBorder="1" applyAlignment="1" applyProtection="1">
      <alignment horizontal="left" vertical="top" wrapText="1" indent="4"/>
      <protection locked="0"/>
    </xf>
    <xf numFmtId="0" fontId="0" fillId="9" borderId="26" xfId="0" quotePrefix="1" applyFont="1" applyFill="1" applyBorder="1" applyAlignment="1" applyProtection="1">
      <alignment horizontal="left" vertical="top" wrapText="1" indent="4"/>
      <protection locked="0"/>
    </xf>
    <xf numFmtId="0" fontId="0" fillId="9" borderId="27" xfId="0" quotePrefix="1" applyFont="1" applyFill="1" applyBorder="1" applyAlignment="1" applyProtection="1">
      <alignment horizontal="left" vertical="top" wrapText="1" indent="4"/>
      <protection locked="0"/>
    </xf>
    <xf numFmtId="0" fontId="0" fillId="9" borderId="16" xfId="0" quotePrefix="1" applyFill="1" applyBorder="1" applyAlignment="1" applyProtection="1">
      <alignment horizontal="left" vertical="center" wrapText="1"/>
      <protection locked="0"/>
    </xf>
    <xf numFmtId="0" fontId="0" fillId="9" borderId="17" xfId="0" quotePrefix="1" applyFill="1" applyBorder="1" applyAlignment="1" applyProtection="1">
      <alignment horizontal="left" vertical="center" wrapText="1"/>
      <protection locked="0"/>
    </xf>
    <xf numFmtId="0" fontId="0" fillId="9" borderId="18" xfId="0" quotePrefix="1" applyFill="1" applyBorder="1" applyAlignment="1" applyProtection="1">
      <alignment horizontal="left" vertical="center" wrapText="1"/>
      <protection locked="0"/>
    </xf>
    <xf numFmtId="0" fontId="0" fillId="9" borderId="25" xfId="0" quotePrefix="1" applyFill="1" applyBorder="1" applyAlignment="1" applyProtection="1">
      <alignment horizontal="left" vertical="center" wrapText="1"/>
      <protection locked="0"/>
    </xf>
    <xf numFmtId="0" fontId="0" fillId="9" borderId="26" xfId="0" quotePrefix="1" applyFill="1" applyBorder="1" applyAlignment="1" applyProtection="1">
      <alignment horizontal="left" vertical="center" wrapText="1"/>
      <protection locked="0"/>
    </xf>
    <xf numFmtId="0" fontId="0" fillId="9" borderId="27" xfId="0" quotePrefix="1" applyFill="1" applyBorder="1" applyAlignment="1" applyProtection="1">
      <alignment horizontal="left" vertical="center" wrapText="1"/>
      <protection locked="0"/>
    </xf>
    <xf numFmtId="0" fontId="2" fillId="2" borderId="71" xfId="0" applyFont="1" applyFill="1" applyBorder="1" applyAlignment="1" applyProtection="1">
      <alignment horizontal="center" vertical="top"/>
      <protection locked="0"/>
    </xf>
    <xf numFmtId="0" fontId="2" fillId="2" borderId="72" xfId="0" applyFont="1" applyFill="1" applyBorder="1" applyAlignment="1" applyProtection="1">
      <alignment horizontal="center" vertical="top"/>
      <protection locked="0"/>
    </xf>
    <xf numFmtId="0" fontId="2" fillId="2" borderId="73" xfId="0" applyFont="1" applyFill="1" applyBorder="1" applyAlignment="1" applyProtection="1">
      <alignment horizontal="center" vertical="top"/>
      <protection locked="0"/>
    </xf>
    <xf numFmtId="0" fontId="6" fillId="7" borderId="13" xfId="0" applyFont="1" applyFill="1" applyBorder="1" applyAlignment="1" applyProtection="1">
      <alignment horizontal="center" vertical="center" wrapText="1"/>
      <protection locked="0"/>
    </xf>
    <xf numFmtId="0" fontId="6" fillId="7" borderId="14" xfId="0" applyFont="1" applyFill="1" applyBorder="1" applyAlignment="1" applyProtection="1">
      <alignment horizontal="center" vertical="center"/>
      <protection locked="0"/>
    </xf>
    <xf numFmtId="0" fontId="6" fillId="7" borderId="15" xfId="0" applyFont="1" applyFill="1" applyBorder="1" applyAlignment="1" applyProtection="1">
      <alignment horizontal="center" vertical="center"/>
      <protection locked="0"/>
    </xf>
    <xf numFmtId="0" fontId="8" fillId="3" borderId="0" xfId="0" applyFont="1" applyFill="1" applyAlignment="1" applyProtection="1">
      <alignment horizontal="left" vertical="center" wrapText="1" indent="1"/>
      <protection locked="0"/>
    </xf>
    <xf numFmtId="0" fontId="8" fillId="2" borderId="56" xfId="0" applyFont="1" applyFill="1" applyBorder="1" applyAlignment="1" applyProtection="1">
      <alignment horizontal="left" vertical="center" wrapText="1" indent="1"/>
      <protection locked="0"/>
    </xf>
    <xf numFmtId="0" fontId="8" fillId="2" borderId="0" xfId="0" applyFont="1" applyFill="1" applyBorder="1" applyAlignment="1" applyProtection="1">
      <alignment horizontal="left" vertical="center" wrapText="1" indent="1"/>
      <protection locked="0"/>
    </xf>
    <xf numFmtId="0" fontId="8" fillId="2" borderId="58" xfId="0" applyFont="1" applyFill="1" applyBorder="1" applyAlignment="1" applyProtection="1">
      <alignment horizontal="left" vertical="top" wrapText="1" indent="1"/>
      <protection locked="0"/>
    </xf>
    <xf numFmtId="0" fontId="8" fillId="2" borderId="59" xfId="0" applyFont="1" applyFill="1" applyBorder="1" applyAlignment="1" applyProtection="1">
      <alignment horizontal="left" vertical="top" wrapText="1" indent="1"/>
      <protection locked="0"/>
    </xf>
    <xf numFmtId="0" fontId="8" fillId="3" borderId="0" xfId="0" applyFont="1" applyFill="1" applyBorder="1" applyAlignment="1" applyProtection="1">
      <alignment horizontal="left" vertical="center" wrapText="1"/>
      <protection locked="0"/>
    </xf>
    <xf numFmtId="0" fontId="0" fillId="2" borderId="11" xfId="0" applyFill="1" applyBorder="1" applyAlignment="1" applyProtection="1">
      <alignment horizontal="left" vertical="top" wrapText="1" indent="1"/>
      <protection locked="0"/>
    </xf>
    <xf numFmtId="0" fontId="0" fillId="2" borderId="10" xfId="0" applyFill="1" applyBorder="1" applyAlignment="1" applyProtection="1">
      <alignment horizontal="left" vertical="top" wrapText="1" indent="1"/>
      <protection locked="0"/>
    </xf>
    <xf numFmtId="0" fontId="0" fillId="2" borderId="9" xfId="0" applyFill="1" applyBorder="1" applyAlignment="1" applyProtection="1">
      <alignment horizontal="left" vertical="top" wrapText="1" indent="1"/>
      <protection locked="0"/>
    </xf>
    <xf numFmtId="0" fontId="0" fillId="2" borderId="8" xfId="0" applyFill="1" applyBorder="1" applyAlignment="1" applyProtection="1">
      <alignment horizontal="left" vertical="top" wrapText="1" indent="1"/>
      <protection locked="0"/>
    </xf>
    <xf numFmtId="0" fontId="0" fillId="2" borderId="0" xfId="0" applyFill="1" applyBorder="1" applyAlignment="1" applyProtection="1">
      <alignment horizontal="left" vertical="top" wrapText="1" indent="1"/>
      <protection locked="0"/>
    </xf>
    <xf numFmtId="0" fontId="0" fillId="2" borderId="4" xfId="0" applyFill="1" applyBorder="1" applyAlignment="1" applyProtection="1">
      <alignment horizontal="left" vertical="top" wrapText="1" indent="1"/>
      <protection locked="0"/>
    </xf>
    <xf numFmtId="0" fontId="8" fillId="3" borderId="0" xfId="0" applyFont="1" applyFill="1" applyAlignment="1" applyProtection="1">
      <alignment horizontal="left" vertical="top" wrapText="1" indent="1"/>
      <protection locked="0"/>
    </xf>
    <xf numFmtId="0" fontId="0" fillId="2" borderId="11"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8" fillId="3" borderId="0" xfId="0" applyFont="1" applyFill="1" applyAlignment="1" applyProtection="1">
      <alignment horizontal="left" wrapText="1"/>
      <protection locked="0"/>
    </xf>
    <xf numFmtId="0" fontId="8" fillId="2" borderId="37" xfId="0" applyFont="1" applyFill="1" applyBorder="1" applyAlignment="1" applyProtection="1">
      <alignment horizontal="left" vertical="top" wrapText="1" indent="1"/>
      <protection locked="0"/>
    </xf>
    <xf numFmtId="0" fontId="8" fillId="2" borderId="0" xfId="0" applyFont="1" applyFill="1" applyBorder="1" applyAlignment="1" applyProtection="1">
      <alignment horizontal="left" vertical="top" wrapText="1" indent="1"/>
      <protection locked="0"/>
    </xf>
    <xf numFmtId="0" fontId="8" fillId="2" borderId="38" xfId="0" applyFont="1" applyFill="1" applyBorder="1" applyAlignment="1" applyProtection="1">
      <alignment horizontal="left" vertical="top" wrapText="1" indent="1"/>
      <protection locked="0"/>
    </xf>
    <xf numFmtId="0" fontId="8" fillId="2" borderId="36" xfId="0" applyFont="1" applyFill="1" applyBorder="1" applyAlignment="1" applyProtection="1">
      <alignment horizontal="left" vertical="top" wrapText="1" indent="1"/>
      <protection locked="0"/>
    </xf>
    <xf numFmtId="0" fontId="8" fillId="2" borderId="35" xfId="0" applyFont="1" applyFill="1" applyBorder="1" applyAlignment="1" applyProtection="1">
      <alignment horizontal="left" vertical="top" wrapText="1" indent="1"/>
      <protection locked="0"/>
    </xf>
    <xf numFmtId="0" fontId="8" fillId="2" borderId="39" xfId="0" applyFont="1" applyFill="1" applyBorder="1" applyAlignment="1" applyProtection="1">
      <alignment horizontal="left" vertical="top" wrapText="1" indent="1"/>
      <protection locked="0"/>
    </xf>
    <xf numFmtId="0" fontId="20" fillId="9" borderId="21" xfId="0" applyFont="1" applyFill="1" applyBorder="1" applyAlignment="1" applyProtection="1">
      <alignment horizontal="left"/>
      <protection locked="0"/>
    </xf>
    <xf numFmtId="0" fontId="20" fillId="9" borderId="22" xfId="0" applyFont="1" applyFill="1" applyBorder="1" applyAlignment="1" applyProtection="1">
      <alignment horizontal="left"/>
      <protection locked="0"/>
    </xf>
    <xf numFmtId="0" fontId="20" fillId="9" borderId="23" xfId="0" applyFont="1" applyFill="1" applyBorder="1" applyAlignment="1" applyProtection="1">
      <alignment horizontal="left"/>
      <protection locked="0"/>
    </xf>
    <xf numFmtId="0" fontId="20" fillId="9" borderId="21" xfId="0" applyFont="1" applyFill="1" applyBorder="1" applyAlignment="1" applyProtection="1">
      <alignment horizontal="left" vertical="center"/>
      <protection locked="0"/>
    </xf>
    <xf numFmtId="0" fontId="20" fillId="9" borderId="22" xfId="0" applyFont="1" applyFill="1" applyBorder="1" applyAlignment="1" applyProtection="1">
      <alignment horizontal="left" vertical="center"/>
      <protection locked="0"/>
    </xf>
    <xf numFmtId="0" fontId="20" fillId="9" borderId="23"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38" xfId="0" applyFont="1" applyFill="1" applyBorder="1" applyAlignment="1" applyProtection="1">
      <alignment horizontal="left" vertical="top" wrapText="1"/>
      <protection locked="0"/>
    </xf>
    <xf numFmtId="0" fontId="8" fillId="3" borderId="0" xfId="0" applyFont="1" applyFill="1" applyAlignment="1" applyProtection="1">
      <alignment horizontal="left" wrapText="1" indent="1"/>
      <protection locked="0"/>
    </xf>
    <xf numFmtId="0" fontId="8" fillId="2" borderId="56" xfId="0" applyFont="1" applyFill="1" applyBorder="1" applyAlignment="1" applyProtection="1">
      <alignment horizontal="left" wrapText="1" indent="1"/>
      <protection locked="0"/>
    </xf>
    <xf numFmtId="0" fontId="8" fillId="2" borderId="0" xfId="0" applyFont="1" applyFill="1" applyBorder="1" applyAlignment="1" applyProtection="1">
      <alignment horizontal="left" wrapText="1" indent="1"/>
      <protection locked="0"/>
    </xf>
    <xf numFmtId="0" fontId="8" fillId="2" borderId="57" xfId="0" applyFont="1" applyFill="1" applyBorder="1" applyAlignment="1" applyProtection="1">
      <alignment horizontal="left" wrapText="1" indent="1"/>
      <protection locked="0"/>
    </xf>
    <xf numFmtId="0" fontId="20" fillId="6" borderId="0" xfId="0" applyFont="1" applyFill="1" applyBorder="1" applyAlignment="1" applyProtection="1">
      <alignment horizontal="left" vertical="top" wrapText="1"/>
      <protection locked="0"/>
    </xf>
    <xf numFmtId="0" fontId="22" fillId="6" borderId="0" xfId="0" applyFont="1" applyFill="1" applyBorder="1" applyAlignment="1" applyProtection="1">
      <alignment horizontal="left" vertical="top"/>
      <protection locked="0"/>
    </xf>
    <xf numFmtId="0" fontId="22" fillId="6" borderId="0" xfId="0" applyFont="1" applyFill="1" applyBorder="1" applyAlignment="1" applyProtection="1">
      <alignment horizontal="left" vertical="top" wrapText="1"/>
      <protection locked="0"/>
    </xf>
    <xf numFmtId="0" fontId="0" fillId="3" borderId="0" xfId="0" applyFont="1" applyFill="1" applyBorder="1" applyAlignment="1" applyProtection="1">
      <alignment horizontal="left" vertical="center" wrapText="1"/>
      <protection locked="0"/>
    </xf>
    <xf numFmtId="0" fontId="12" fillId="11" borderId="47" xfId="0" applyFont="1" applyFill="1" applyBorder="1" applyAlignment="1" applyProtection="1">
      <alignment horizontal="center" vertical="center"/>
      <protection locked="0"/>
    </xf>
    <xf numFmtId="0" fontId="12" fillId="11" borderId="48" xfId="0" applyFont="1" applyFill="1" applyBorder="1" applyAlignment="1" applyProtection="1">
      <alignment horizontal="center" vertical="center"/>
      <protection locked="0"/>
    </xf>
    <xf numFmtId="0" fontId="12" fillId="11" borderId="49" xfId="0" applyFont="1" applyFill="1" applyBorder="1" applyAlignment="1" applyProtection="1">
      <alignment horizontal="center" vertical="center"/>
      <protection locked="0"/>
    </xf>
    <xf numFmtId="0" fontId="2" fillId="6" borderId="0" xfId="0" applyFont="1" applyFill="1" applyBorder="1" applyAlignment="1" applyProtection="1">
      <alignment horizontal="left" vertical="center" wrapText="1"/>
      <protection locked="0"/>
    </xf>
    <xf numFmtId="0" fontId="2" fillId="2" borderId="71" xfId="0" applyFont="1" applyFill="1" applyBorder="1" applyAlignment="1" applyProtection="1">
      <alignment horizontal="left" vertical="center" wrapText="1"/>
      <protection locked="0"/>
    </xf>
    <xf numFmtId="0" fontId="2" fillId="2" borderId="72" xfId="0" applyFont="1" applyFill="1" applyBorder="1" applyAlignment="1" applyProtection="1">
      <alignment horizontal="left" vertical="center" wrapText="1"/>
      <protection locked="0"/>
    </xf>
    <xf numFmtId="0" fontId="2" fillId="2" borderId="73" xfId="0" applyFont="1" applyFill="1" applyBorder="1" applyAlignment="1" applyProtection="1">
      <alignment horizontal="left" vertical="center" wrapText="1"/>
      <protection locked="0"/>
    </xf>
    <xf numFmtId="0" fontId="16" fillId="7" borderId="50" xfId="0" applyFont="1" applyFill="1" applyBorder="1" applyAlignment="1" applyProtection="1">
      <alignment horizontal="center" vertical="center" textRotation="90"/>
      <protection locked="0"/>
    </xf>
    <xf numFmtId="0" fontId="16" fillId="7" borderId="51" xfId="0" applyFont="1" applyFill="1" applyBorder="1" applyAlignment="1" applyProtection="1">
      <alignment horizontal="center" vertical="center" textRotation="90"/>
      <protection locked="0"/>
    </xf>
    <xf numFmtId="0" fontId="16" fillId="7" borderId="52" xfId="0" applyFont="1" applyFill="1" applyBorder="1" applyAlignment="1" applyProtection="1">
      <alignment horizontal="center" vertical="center" textRotation="90"/>
      <protection locked="0"/>
    </xf>
    <xf numFmtId="0" fontId="6" fillId="7" borderId="14" xfId="0" applyFont="1" applyFill="1" applyBorder="1" applyAlignment="1" applyProtection="1">
      <alignment horizontal="center" vertical="center" wrapText="1"/>
      <protection locked="0"/>
    </xf>
    <xf numFmtId="0" fontId="6" fillId="7" borderId="15"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2" fillId="11" borderId="0" xfId="0" applyFont="1" applyFill="1" applyBorder="1" applyAlignment="1" applyProtection="1">
      <alignment horizontal="center" vertical="center"/>
      <protection locked="0"/>
    </xf>
    <xf numFmtId="0" fontId="12" fillId="11" borderId="63" xfId="0" applyFont="1" applyFill="1" applyBorder="1" applyAlignment="1" applyProtection="1">
      <alignment horizontal="center" vertical="center"/>
      <protection locked="0"/>
    </xf>
    <xf numFmtId="0" fontId="6" fillId="9" borderId="21" xfId="0" applyFont="1" applyFill="1" applyBorder="1" applyAlignment="1" applyProtection="1">
      <alignment horizontal="left" vertical="top"/>
      <protection locked="0"/>
    </xf>
    <xf numFmtId="0" fontId="6" fillId="9" borderId="22" xfId="0" applyFont="1" applyFill="1" applyBorder="1" applyAlignment="1" applyProtection="1">
      <alignment horizontal="left" vertical="top"/>
      <protection locked="0"/>
    </xf>
    <xf numFmtId="0" fontId="6" fillId="9" borderId="23" xfId="0" applyFont="1" applyFill="1" applyBorder="1" applyAlignment="1" applyProtection="1">
      <alignment horizontal="left" vertical="top"/>
      <protection locked="0"/>
    </xf>
    <xf numFmtId="0" fontId="6" fillId="9" borderId="16" xfId="0" applyFont="1" applyFill="1" applyBorder="1" applyAlignment="1" applyProtection="1">
      <alignment horizontal="left" vertical="center" wrapText="1"/>
      <protection locked="0"/>
    </xf>
    <xf numFmtId="0" fontId="6" fillId="9" borderId="17" xfId="0" applyFont="1" applyFill="1" applyBorder="1" applyAlignment="1" applyProtection="1">
      <alignment horizontal="left" vertical="center" wrapText="1"/>
      <protection locked="0"/>
    </xf>
    <xf numFmtId="0" fontId="6" fillId="9" borderId="18" xfId="0" applyFont="1" applyFill="1" applyBorder="1" applyAlignment="1" applyProtection="1">
      <alignment horizontal="left" vertical="center" wrapText="1"/>
      <protection locked="0"/>
    </xf>
    <xf numFmtId="0" fontId="6" fillId="9" borderId="19" xfId="0" applyFont="1" applyFill="1" applyBorder="1" applyAlignment="1" applyProtection="1">
      <alignment horizontal="left" vertical="center" wrapText="1"/>
      <protection locked="0"/>
    </xf>
    <xf numFmtId="0" fontId="6" fillId="9" borderId="0" xfId="0" applyFont="1" applyFill="1" applyBorder="1" applyAlignment="1" applyProtection="1">
      <alignment horizontal="left" vertical="center" wrapText="1"/>
      <protection locked="0"/>
    </xf>
    <xf numFmtId="0" fontId="6" fillId="9" borderId="20" xfId="0" applyFont="1" applyFill="1" applyBorder="1" applyAlignment="1" applyProtection="1">
      <alignment horizontal="left" vertical="center" wrapText="1"/>
      <protection locked="0"/>
    </xf>
    <xf numFmtId="0" fontId="6" fillId="9" borderId="25"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27" xfId="0" applyFont="1" applyFill="1" applyBorder="1" applyAlignment="1" applyProtection="1">
      <alignment horizontal="left" vertical="center" wrapText="1"/>
      <protection locked="0"/>
    </xf>
    <xf numFmtId="0" fontId="6" fillId="9" borderId="21" xfId="0" applyFont="1" applyFill="1" applyBorder="1" applyAlignment="1" applyProtection="1">
      <alignment horizontal="left" vertical="center"/>
      <protection locked="0"/>
    </xf>
    <xf numFmtId="0" fontId="6" fillId="9" borderId="22" xfId="0" applyFont="1" applyFill="1" applyBorder="1" applyAlignment="1" applyProtection="1">
      <alignment horizontal="left" vertical="center"/>
      <protection locked="0"/>
    </xf>
    <xf numFmtId="0" fontId="6" fillId="9" borderId="23" xfId="0" applyFont="1" applyFill="1" applyBorder="1" applyAlignment="1" applyProtection="1">
      <alignment horizontal="left" vertical="center"/>
      <protection locked="0"/>
    </xf>
    <xf numFmtId="0" fontId="0" fillId="9" borderId="19" xfId="0" applyFont="1" applyFill="1" applyBorder="1" applyAlignment="1" applyProtection="1">
      <alignment horizontal="left" vertical="top" indent="2"/>
      <protection locked="0"/>
    </xf>
    <xf numFmtId="0" fontId="0" fillId="9" borderId="0" xfId="0" applyFont="1" applyFill="1" applyBorder="1" applyAlignment="1" applyProtection="1">
      <alignment horizontal="left" vertical="top" indent="2"/>
      <protection locked="0"/>
    </xf>
    <xf numFmtId="0" fontId="0" fillId="9" borderId="20" xfId="0" applyFont="1" applyFill="1" applyBorder="1" applyAlignment="1" applyProtection="1">
      <alignment horizontal="left" vertical="top" indent="2"/>
      <protection locked="0"/>
    </xf>
    <xf numFmtId="0" fontId="0" fillId="9" borderId="21" xfId="0" applyFill="1" applyBorder="1" applyAlignment="1">
      <alignment horizontal="center" vertical="top" wrapText="1"/>
    </xf>
    <xf numFmtId="0" fontId="0" fillId="9" borderId="22" xfId="0" applyFill="1" applyBorder="1" applyAlignment="1">
      <alignment horizontal="center" vertical="top" wrapText="1"/>
    </xf>
    <xf numFmtId="0" fontId="0" fillId="9" borderId="23" xfId="0" applyFill="1" applyBorder="1" applyAlignment="1">
      <alignment horizontal="center" vertical="top" wrapText="1"/>
    </xf>
    <xf numFmtId="0" fontId="0" fillId="9" borderId="16" xfId="0" applyFill="1" applyBorder="1" applyAlignment="1">
      <alignment horizontal="left" vertical="center" wrapText="1"/>
    </xf>
    <xf numFmtId="0" fontId="0" fillId="9" borderId="17" xfId="0" applyFill="1" applyBorder="1" applyAlignment="1">
      <alignment horizontal="left" vertical="center" wrapText="1"/>
    </xf>
    <xf numFmtId="0" fontId="0" fillId="9" borderId="18" xfId="0" applyFill="1" applyBorder="1" applyAlignment="1">
      <alignment horizontal="left" vertical="center" wrapText="1"/>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0" fontId="0" fillId="9" borderId="19" xfId="0" applyFill="1" applyBorder="1" applyAlignment="1">
      <alignment horizontal="left" vertical="center" wrapText="1"/>
    </xf>
    <xf numFmtId="0" fontId="0" fillId="9" borderId="0" xfId="0" applyFill="1" applyBorder="1" applyAlignment="1">
      <alignment horizontal="left" vertical="center" wrapText="1"/>
    </xf>
    <xf numFmtId="0" fontId="0" fillId="9" borderId="20" xfId="0" applyFill="1" applyBorder="1" applyAlignment="1">
      <alignment horizontal="left" vertical="center"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horizontal="left" vertical="top" wrapText="1"/>
    </xf>
    <xf numFmtId="0" fontId="0" fillId="9" borderId="25" xfId="0" applyFill="1" applyBorder="1" applyAlignment="1">
      <alignment horizontal="left" vertical="top" wrapText="1"/>
    </xf>
    <xf numFmtId="0" fontId="0" fillId="9" borderId="26" xfId="0" applyFill="1" applyBorder="1" applyAlignment="1">
      <alignment horizontal="left" vertical="top" wrapText="1"/>
    </xf>
    <xf numFmtId="0" fontId="0" fillId="9" borderId="27" xfId="0" applyFill="1" applyBorder="1" applyAlignment="1">
      <alignment horizontal="left" vertical="top" wrapText="1"/>
    </xf>
    <xf numFmtId="0" fontId="1" fillId="18" borderId="0" xfId="0" applyFont="1" applyFill="1" applyAlignment="1">
      <alignment horizontal="center" vertical="top" wrapText="1"/>
    </xf>
    <xf numFmtId="0" fontId="6" fillId="9" borderId="16" xfId="0" applyFont="1" applyFill="1" applyBorder="1" applyAlignment="1" applyProtection="1">
      <alignment horizontal="left" vertical="center" wrapText="1"/>
    </xf>
    <xf numFmtId="0" fontId="6" fillId="9" borderId="17" xfId="0" applyFont="1" applyFill="1" applyBorder="1" applyAlignment="1" applyProtection="1">
      <alignment horizontal="left" vertical="center" wrapText="1"/>
    </xf>
    <xf numFmtId="0" fontId="6" fillId="9" borderId="19" xfId="0" applyFont="1" applyFill="1" applyBorder="1" applyAlignment="1" applyProtection="1">
      <alignment horizontal="left" vertical="center" wrapText="1"/>
    </xf>
    <xf numFmtId="0" fontId="6" fillId="9" borderId="0" xfId="0" applyFont="1" applyFill="1" applyBorder="1" applyAlignment="1" applyProtection="1">
      <alignment horizontal="left" vertical="center" wrapText="1"/>
    </xf>
    <xf numFmtId="0" fontId="6" fillId="9" borderId="25" xfId="0" applyFont="1" applyFill="1" applyBorder="1" applyAlignment="1" applyProtection="1">
      <alignment horizontal="left" vertical="center" wrapText="1"/>
    </xf>
    <xf numFmtId="0" fontId="6" fillId="9" borderId="26" xfId="0" applyFont="1" applyFill="1" applyBorder="1" applyAlignment="1" applyProtection="1">
      <alignment horizontal="left" vertical="center" wrapText="1"/>
    </xf>
    <xf numFmtId="0" fontId="6" fillId="9" borderId="16" xfId="0" applyFont="1" applyFill="1" applyBorder="1" applyAlignment="1" applyProtection="1">
      <alignment horizontal="left" vertical="top" wrapText="1"/>
    </xf>
    <xf numFmtId="0" fontId="6" fillId="9" borderId="17" xfId="0" applyFont="1" applyFill="1" applyBorder="1" applyAlignment="1" applyProtection="1">
      <alignment horizontal="left" vertical="top" wrapText="1"/>
    </xf>
    <xf numFmtId="0" fontId="6" fillId="9" borderId="25" xfId="0" applyFont="1" applyFill="1" applyBorder="1" applyAlignment="1" applyProtection="1">
      <alignment horizontal="left" vertical="top" wrapText="1"/>
    </xf>
    <xf numFmtId="0" fontId="6" fillId="9" borderId="26" xfId="0" applyFont="1" applyFill="1" applyBorder="1" applyAlignment="1" applyProtection="1">
      <alignment horizontal="left" vertical="top" wrapText="1"/>
    </xf>
    <xf numFmtId="0" fontId="9" fillId="7" borderId="50" xfId="0" applyFont="1" applyFill="1" applyBorder="1" applyAlignment="1">
      <alignment horizontal="center" vertical="center" textRotation="90" wrapText="1"/>
    </xf>
    <xf numFmtId="0" fontId="9" fillId="7" borderId="51" xfId="0" applyFont="1" applyFill="1" applyBorder="1" applyAlignment="1">
      <alignment horizontal="center" vertical="center" textRotation="90" wrapText="1"/>
    </xf>
    <xf numFmtId="0" fontId="9" fillId="7" borderId="52" xfId="0" applyFont="1" applyFill="1" applyBorder="1" applyAlignment="1">
      <alignment horizontal="center" vertical="center" textRotation="90" wrapText="1"/>
    </xf>
    <xf numFmtId="0" fontId="0" fillId="9" borderId="25" xfId="0" quotePrefix="1" applyFont="1" applyFill="1" applyBorder="1" applyAlignment="1" applyProtection="1">
      <alignment horizontal="left" vertical="top" wrapText="1" indent="4"/>
    </xf>
    <xf numFmtId="0" fontId="0" fillId="9" borderId="26" xfId="0" quotePrefix="1" applyFont="1" applyFill="1" applyBorder="1" applyAlignment="1" applyProtection="1">
      <alignment horizontal="left" vertical="top" wrapText="1" indent="4"/>
    </xf>
    <xf numFmtId="0" fontId="0" fillId="9" borderId="27" xfId="0" quotePrefix="1" applyFont="1" applyFill="1" applyBorder="1" applyAlignment="1" applyProtection="1">
      <alignment horizontal="left" vertical="top" wrapText="1" indent="4"/>
    </xf>
    <xf numFmtId="0" fontId="6" fillId="9" borderId="74" xfId="0" applyFont="1" applyFill="1" applyBorder="1" applyAlignment="1" applyProtection="1">
      <alignment horizontal="left" vertical="top" wrapText="1"/>
    </xf>
    <xf numFmtId="0" fontId="6" fillId="9" borderId="75" xfId="0" applyFont="1" applyFill="1" applyBorder="1" applyAlignment="1" applyProtection="1">
      <alignment horizontal="left" vertical="top" wrapText="1"/>
    </xf>
    <xf numFmtId="0" fontId="6" fillId="9" borderId="62" xfId="0" applyFont="1" applyFill="1" applyBorder="1" applyAlignment="1" applyProtection="1">
      <alignment horizontal="left" vertical="top" wrapText="1"/>
    </xf>
    <xf numFmtId="0" fontId="6" fillId="9" borderId="0" xfId="0" applyFont="1" applyFill="1" applyBorder="1" applyAlignment="1" applyProtection="1">
      <alignment horizontal="left" vertical="top" wrapText="1"/>
    </xf>
    <xf numFmtId="0" fontId="6" fillId="9" borderId="63" xfId="0" applyFont="1" applyFill="1" applyBorder="1" applyAlignment="1" applyProtection="1">
      <alignment horizontal="left" vertical="top" wrapText="1"/>
    </xf>
    <xf numFmtId="0" fontId="0" fillId="9" borderId="19" xfId="0" quotePrefix="1" applyFont="1" applyFill="1" applyBorder="1" applyAlignment="1" applyProtection="1">
      <alignment horizontal="left" vertical="top" wrapText="1" indent="4"/>
    </xf>
    <xf numFmtId="0" fontId="0" fillId="9" borderId="0" xfId="0" quotePrefix="1" applyFont="1" applyFill="1" applyBorder="1" applyAlignment="1" applyProtection="1">
      <alignment horizontal="left" vertical="top" wrapText="1" indent="4"/>
    </xf>
    <xf numFmtId="0" fontId="0" fillId="9" borderId="20" xfId="0" quotePrefix="1" applyFont="1" applyFill="1" applyBorder="1" applyAlignment="1" applyProtection="1">
      <alignment horizontal="left" vertical="top" wrapText="1" indent="4"/>
    </xf>
    <xf numFmtId="0" fontId="27" fillId="6" borderId="0" xfId="0" applyFont="1" applyFill="1" applyBorder="1" applyAlignment="1" applyProtection="1">
      <alignment horizontal="left" wrapText="1"/>
    </xf>
    <xf numFmtId="0" fontId="20" fillId="9" borderId="16" xfId="0" applyFont="1" applyFill="1" applyBorder="1" applyAlignment="1">
      <alignment horizontal="left" wrapText="1"/>
    </xf>
    <xf numFmtId="0" fontId="20" fillId="9" borderId="17" xfId="0" applyFont="1" applyFill="1" applyBorder="1" applyAlignment="1">
      <alignment horizontal="left" wrapText="1"/>
    </xf>
    <xf numFmtId="0" fontId="20" fillId="9" borderId="18" xfId="0" applyFont="1" applyFill="1" applyBorder="1" applyAlignment="1">
      <alignment horizontal="left" wrapText="1"/>
    </xf>
    <xf numFmtId="0" fontId="20" fillId="9" borderId="25" xfId="0" applyFont="1" applyFill="1" applyBorder="1" applyAlignment="1">
      <alignment horizontal="left" wrapText="1"/>
    </xf>
    <xf numFmtId="0" fontId="20" fillId="9" borderId="26" xfId="0" applyFont="1" applyFill="1" applyBorder="1" applyAlignment="1">
      <alignment horizontal="left" wrapText="1"/>
    </xf>
    <xf numFmtId="0" fontId="20" fillId="9" borderId="27" xfId="0" applyFont="1" applyFill="1" applyBorder="1" applyAlignment="1">
      <alignment horizontal="left" wrapText="1"/>
    </xf>
    <xf numFmtId="0" fontId="0" fillId="9" borderId="16" xfId="0" quotePrefix="1" applyFill="1" applyBorder="1" applyAlignment="1">
      <alignment horizontal="left" vertical="center" wrapText="1"/>
    </xf>
    <xf numFmtId="0" fontId="0" fillId="9" borderId="17" xfId="0" quotePrefix="1" applyFill="1" applyBorder="1" applyAlignment="1">
      <alignment horizontal="left" vertical="center" wrapText="1"/>
    </xf>
    <xf numFmtId="0" fontId="0" fillId="9" borderId="18" xfId="0" quotePrefix="1" applyFill="1" applyBorder="1" applyAlignment="1">
      <alignment horizontal="left" vertical="center" wrapText="1"/>
    </xf>
    <xf numFmtId="0" fontId="0" fillId="9" borderId="25" xfId="0" quotePrefix="1" applyFill="1" applyBorder="1" applyAlignment="1">
      <alignment horizontal="left" vertical="center" wrapText="1"/>
    </xf>
    <xf numFmtId="0" fontId="0" fillId="9" borderId="26" xfId="0" quotePrefix="1" applyFill="1" applyBorder="1" applyAlignment="1">
      <alignment horizontal="left" vertical="center" wrapText="1"/>
    </xf>
    <xf numFmtId="0" fontId="0" fillId="9" borderId="27" xfId="0" quotePrefix="1" applyFill="1" applyBorder="1" applyAlignment="1">
      <alignment horizontal="left" vertical="center" wrapText="1"/>
    </xf>
    <xf numFmtId="0" fontId="0" fillId="9" borderId="74" xfId="0" applyFill="1" applyBorder="1" applyAlignment="1">
      <alignment horizontal="left" vertical="center" wrapText="1"/>
    </xf>
    <xf numFmtId="0" fontId="0" fillId="9" borderId="75" xfId="0" applyFill="1" applyBorder="1" applyAlignment="1">
      <alignment horizontal="left" vertical="center" wrapText="1"/>
    </xf>
    <xf numFmtId="0" fontId="0" fillId="9" borderId="76" xfId="0" applyFill="1" applyBorder="1" applyAlignment="1">
      <alignment horizontal="left" vertical="center" wrapText="1"/>
    </xf>
    <xf numFmtId="0" fontId="0" fillId="9" borderId="77" xfId="0" applyFill="1" applyBorder="1" applyAlignment="1">
      <alignment horizontal="left" vertical="center" wrapText="1"/>
    </xf>
    <xf numFmtId="0" fontId="0" fillId="3" borderId="0" xfId="0" applyFill="1" applyAlignment="1">
      <alignment horizontal="center" vertical="center"/>
    </xf>
    <xf numFmtId="0" fontId="0" fillId="2" borderId="13" xfId="0" quotePrefix="1" applyFill="1" applyBorder="1" applyAlignment="1">
      <alignment horizontal="left" vertical="center" indent="1"/>
    </xf>
    <xf numFmtId="0" fontId="0" fillId="2" borderId="14" xfId="0" quotePrefix="1" applyFill="1" applyBorder="1" applyAlignment="1">
      <alignment horizontal="left" vertical="center" indent="1"/>
    </xf>
    <xf numFmtId="0" fontId="0" fillId="2" borderId="15" xfId="0" quotePrefix="1" applyFill="1" applyBorder="1" applyAlignment="1">
      <alignment horizontal="left" vertical="center" indent="1"/>
    </xf>
    <xf numFmtId="0" fontId="0" fillId="2" borderId="13" xfId="0" quotePrefix="1" applyFill="1" applyBorder="1" applyAlignment="1">
      <alignment horizontal="left" vertical="center" wrapText="1" indent="1"/>
    </xf>
    <xf numFmtId="0" fontId="0" fillId="2" borderId="14" xfId="0" quotePrefix="1" applyFill="1" applyBorder="1" applyAlignment="1">
      <alignment horizontal="left" vertical="center" wrapText="1" indent="1"/>
    </xf>
    <xf numFmtId="0" fontId="0" fillId="2" borderId="15" xfId="0" quotePrefix="1" applyFill="1" applyBorder="1" applyAlignment="1">
      <alignment horizontal="left" vertical="center" wrapText="1" indent="1"/>
    </xf>
    <xf numFmtId="0" fontId="3" fillId="15" borderId="13" xfId="0" applyFont="1" applyFill="1" applyBorder="1" applyAlignment="1">
      <alignment horizontal="center" vertical="center"/>
    </xf>
    <xf numFmtId="0" fontId="3" fillId="15" borderId="14" xfId="0" applyFont="1" applyFill="1" applyBorder="1" applyAlignment="1">
      <alignment horizontal="center" vertical="center"/>
    </xf>
    <xf numFmtId="0" fontId="3" fillId="15" borderId="15" xfId="0" applyFont="1" applyFill="1" applyBorder="1" applyAlignment="1">
      <alignment horizontal="center" vertical="center"/>
    </xf>
    <xf numFmtId="0" fontId="12" fillId="16" borderId="13" xfId="0" applyFont="1" applyFill="1" applyBorder="1" applyAlignment="1">
      <alignment horizontal="center" vertical="center"/>
    </xf>
    <xf numFmtId="0" fontId="12" fillId="16" borderId="14" xfId="0" applyFont="1" applyFill="1" applyBorder="1" applyAlignment="1">
      <alignment horizontal="center" vertical="center"/>
    </xf>
    <xf numFmtId="0" fontId="12" fillId="16" borderId="15" xfId="0" applyFont="1" applyFill="1" applyBorder="1" applyAlignment="1">
      <alignment horizontal="center" vertical="center"/>
    </xf>
    <xf numFmtId="0" fontId="3" fillId="17" borderId="13" xfId="0" applyFont="1" applyFill="1" applyBorder="1" applyAlignment="1">
      <alignment horizontal="center" vertical="center"/>
    </xf>
    <xf numFmtId="0" fontId="3" fillId="17" borderId="14" xfId="0" applyFont="1" applyFill="1" applyBorder="1" applyAlignment="1">
      <alignment horizontal="center" vertical="center"/>
    </xf>
    <xf numFmtId="0" fontId="3" fillId="17" borderId="15" xfId="0" applyFont="1" applyFill="1" applyBorder="1" applyAlignment="1">
      <alignment horizontal="center" vertical="center"/>
    </xf>
  </cellXfs>
  <cellStyles count="2">
    <cellStyle name="Normal" xfId="0" builtinId="0"/>
    <cellStyle name="Porcentaje" xfId="1" builtinId="5"/>
  </cellStyles>
  <dxfs count="50">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ont>
        <b/>
        <i val="0"/>
        <color theme="0"/>
      </font>
      <fill>
        <patternFill>
          <bgColor rgb="FF00B050"/>
        </patternFill>
      </fill>
    </dxf>
    <dxf>
      <font>
        <b/>
        <i val="0"/>
        <color theme="5" tint="-0.24994659260841701"/>
      </font>
      <fill>
        <patternFill>
          <bgColor rgb="FFFFC000"/>
        </patternFill>
      </fill>
    </dxf>
    <dxf>
      <font>
        <b/>
        <i val="0"/>
        <color theme="0"/>
      </font>
      <fill>
        <patternFill>
          <bgColor rgb="FFFF000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patternType="solid">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dxf>
    <dxf>
      <font>
        <b/>
        <i val="0"/>
        <color theme="5" tint="-0.24994659260841701"/>
      </font>
      <fill>
        <patternFill>
          <bgColor rgb="FFFFC000"/>
        </patternFill>
      </fill>
    </dxf>
    <dxf>
      <font>
        <b/>
        <i val="0"/>
        <color theme="0"/>
      </font>
      <fill>
        <patternFill>
          <bgColor rgb="FFFF00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3</xdr:row>
      <xdr:rowOff>9525</xdr:rowOff>
    </xdr:from>
    <xdr:ext cx="1952625" cy="762000"/>
    <xdr:pic>
      <xdr:nvPicPr>
        <xdr:cNvPr id="2" name="Picture 6"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581025"/>
          <a:ext cx="19526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38100</xdr:colOff>
      <xdr:row>6</xdr:row>
      <xdr:rowOff>180975</xdr:rowOff>
    </xdr:from>
    <xdr:to>
      <xdr:col>9</xdr:col>
      <xdr:colOff>180975</xdr:colOff>
      <xdr:row>8</xdr:row>
      <xdr:rowOff>152399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6100482" y="1559299"/>
          <a:ext cx="1666875" cy="397247"/>
          <a:chOff x="6248400" y="5920590"/>
          <a:chExt cx="2695686" cy="632610"/>
        </a:xfrm>
      </xdr:grpSpPr>
      <xdr:sp macro="" textlink="">
        <xdr:nvSpPr>
          <xdr:cNvPr id="4" name="object 33">
            <a:extLst>
              <a:ext uri="{FF2B5EF4-FFF2-40B4-BE49-F238E27FC236}">
                <a16:creationId xmlns:a16="http://schemas.microsoft.com/office/drawing/2014/main" id="{00000000-0008-0000-0000-000004000000}"/>
              </a:ext>
            </a:extLst>
          </xdr:cNvPr>
          <xdr:cNvSpPr/>
        </xdr:nvSpPr>
        <xdr:spPr>
          <a:xfrm>
            <a:off x="6883284" y="6446847"/>
            <a:ext cx="63119" cy="106352"/>
          </a:xfrm>
          <a:custGeom>
            <a:avLst/>
            <a:gdLst/>
            <a:ahLst/>
            <a:cxnLst/>
            <a:rect l="l" t="t" r="r" b="b"/>
            <a:pathLst>
              <a:path w="64655" h="108940">
                <a:moveTo>
                  <a:pt x="10864" y="99535"/>
                </a:moveTo>
                <a:lnTo>
                  <a:pt x="19967" y="106537"/>
                </a:lnTo>
                <a:lnTo>
                  <a:pt x="32169" y="108940"/>
                </a:lnTo>
                <a:lnTo>
                  <a:pt x="47230" y="105486"/>
                </a:lnTo>
                <a:lnTo>
                  <a:pt x="57851" y="95637"/>
                </a:lnTo>
                <a:lnTo>
                  <a:pt x="63189" y="83115"/>
                </a:lnTo>
                <a:lnTo>
                  <a:pt x="64655" y="71704"/>
                </a:lnTo>
                <a:lnTo>
                  <a:pt x="58445" y="71704"/>
                </a:lnTo>
                <a:lnTo>
                  <a:pt x="58372" y="73635"/>
                </a:lnTo>
                <a:lnTo>
                  <a:pt x="55760" y="85738"/>
                </a:lnTo>
                <a:lnTo>
                  <a:pt x="48003" y="98188"/>
                </a:lnTo>
                <a:lnTo>
                  <a:pt x="33197" y="103911"/>
                </a:lnTo>
                <a:lnTo>
                  <a:pt x="27252" y="103283"/>
                </a:lnTo>
                <a:lnTo>
                  <a:pt x="17035" y="97651"/>
                </a:lnTo>
                <a:lnTo>
                  <a:pt x="10567" y="86967"/>
                </a:lnTo>
                <a:lnTo>
                  <a:pt x="7178" y="72200"/>
                </a:lnTo>
                <a:lnTo>
                  <a:pt x="6197" y="54317"/>
                </a:lnTo>
                <a:lnTo>
                  <a:pt x="6426" y="45449"/>
                </a:lnTo>
                <a:lnTo>
                  <a:pt x="8666" y="28726"/>
                </a:lnTo>
                <a:lnTo>
                  <a:pt x="13697" y="15979"/>
                </a:lnTo>
                <a:lnTo>
                  <a:pt x="22007" y="7855"/>
                </a:lnTo>
                <a:lnTo>
                  <a:pt x="34086" y="5003"/>
                </a:lnTo>
                <a:lnTo>
                  <a:pt x="45401" y="7865"/>
                </a:lnTo>
                <a:lnTo>
                  <a:pt x="54207" y="17865"/>
                </a:lnTo>
                <a:lnTo>
                  <a:pt x="57111" y="32029"/>
                </a:lnTo>
                <a:lnTo>
                  <a:pt x="63309" y="32029"/>
                </a:lnTo>
                <a:lnTo>
                  <a:pt x="63051" y="27679"/>
                </a:lnTo>
                <a:lnTo>
                  <a:pt x="59693" y="15582"/>
                </a:lnTo>
                <a:lnTo>
                  <a:pt x="50681" y="4715"/>
                </a:lnTo>
                <a:lnTo>
                  <a:pt x="33794" y="0"/>
                </a:lnTo>
                <a:lnTo>
                  <a:pt x="32986" y="7"/>
                </a:lnTo>
                <a:lnTo>
                  <a:pt x="20365" y="2727"/>
                </a:lnTo>
                <a:lnTo>
                  <a:pt x="11036" y="10010"/>
                </a:lnTo>
                <a:lnTo>
                  <a:pt x="4718" y="21394"/>
                </a:lnTo>
                <a:lnTo>
                  <a:pt x="1133" y="36411"/>
                </a:lnTo>
                <a:lnTo>
                  <a:pt x="0" y="54597"/>
                </a:lnTo>
                <a:lnTo>
                  <a:pt x="1095" y="72971"/>
                </a:lnTo>
                <a:lnTo>
                  <a:pt x="4644" y="88243"/>
                </a:lnTo>
                <a:lnTo>
                  <a:pt x="10864" y="99535"/>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5" name="object 32">
            <a:extLst>
              <a:ext uri="{FF2B5EF4-FFF2-40B4-BE49-F238E27FC236}">
                <a16:creationId xmlns:a16="http://schemas.microsoft.com/office/drawing/2014/main" id="{00000000-0008-0000-0000-000005000000}"/>
              </a:ext>
            </a:extLst>
          </xdr:cNvPr>
          <xdr:cNvSpPr/>
        </xdr:nvSpPr>
        <xdr:spPr>
          <a:xfrm>
            <a:off x="7051185" y="6446841"/>
            <a:ext cx="66393" cy="106352"/>
          </a:xfrm>
          <a:custGeom>
            <a:avLst/>
            <a:gdLst/>
            <a:ahLst/>
            <a:cxnLst/>
            <a:rect l="l" t="t" r="r" b="b"/>
            <a:pathLst>
              <a:path w="68008" h="108940">
                <a:moveTo>
                  <a:pt x="34523" y="108937"/>
                </a:moveTo>
                <a:lnTo>
                  <a:pt x="43702" y="107594"/>
                </a:lnTo>
                <a:lnTo>
                  <a:pt x="52719" y="102855"/>
                </a:lnTo>
                <a:lnTo>
                  <a:pt x="60494" y="93343"/>
                </a:lnTo>
                <a:lnTo>
                  <a:pt x="65950" y="77678"/>
                </a:lnTo>
                <a:lnTo>
                  <a:pt x="68008" y="54482"/>
                </a:lnTo>
                <a:lnTo>
                  <a:pt x="68003" y="53155"/>
                </a:lnTo>
                <a:lnTo>
                  <a:pt x="66358" y="32325"/>
                </a:lnTo>
                <a:lnTo>
                  <a:pt x="61911" y="17229"/>
                </a:lnTo>
                <a:lnTo>
                  <a:pt x="54890" y="7234"/>
                </a:lnTo>
                <a:lnTo>
                  <a:pt x="45526" y="1702"/>
                </a:lnTo>
                <a:lnTo>
                  <a:pt x="34048" y="0"/>
                </a:lnTo>
                <a:lnTo>
                  <a:pt x="33376" y="5"/>
                </a:lnTo>
                <a:lnTo>
                  <a:pt x="22615" y="1913"/>
                </a:lnTo>
                <a:lnTo>
                  <a:pt x="13426" y="7680"/>
                </a:lnTo>
                <a:lnTo>
                  <a:pt x="6280" y="17942"/>
                </a:lnTo>
                <a:lnTo>
                  <a:pt x="1648" y="33331"/>
                </a:lnTo>
                <a:lnTo>
                  <a:pt x="0" y="54482"/>
                </a:lnTo>
                <a:lnTo>
                  <a:pt x="5" y="55857"/>
                </a:lnTo>
                <a:lnTo>
                  <a:pt x="1746" y="76656"/>
                </a:lnTo>
                <a:lnTo>
                  <a:pt x="6368" y="91730"/>
                </a:lnTo>
                <a:lnTo>
                  <a:pt x="13523" y="101714"/>
                </a:lnTo>
                <a:lnTo>
                  <a:pt x="17210" y="97701"/>
                </a:lnTo>
                <a:lnTo>
                  <a:pt x="10609" y="87180"/>
                </a:lnTo>
                <a:lnTo>
                  <a:pt x="7148" y="72504"/>
                </a:lnTo>
                <a:lnTo>
                  <a:pt x="6146" y="54482"/>
                </a:lnTo>
                <a:lnTo>
                  <a:pt x="6396" y="45607"/>
                </a:lnTo>
                <a:lnTo>
                  <a:pt x="8722" y="29071"/>
                </a:lnTo>
                <a:lnTo>
                  <a:pt x="13829" y="16245"/>
                </a:lnTo>
                <a:lnTo>
                  <a:pt x="22133" y="7950"/>
                </a:lnTo>
                <a:lnTo>
                  <a:pt x="34048" y="5003"/>
                </a:lnTo>
                <a:lnTo>
                  <a:pt x="40302" y="5679"/>
                </a:lnTo>
                <a:lnTo>
                  <a:pt x="50604" y="11320"/>
                </a:lnTo>
                <a:lnTo>
                  <a:pt x="57236" y="21936"/>
                </a:lnTo>
                <a:lnTo>
                  <a:pt x="60784" y="36624"/>
                </a:lnTo>
                <a:lnTo>
                  <a:pt x="61836" y="54482"/>
                </a:lnTo>
                <a:lnTo>
                  <a:pt x="61559" y="64396"/>
                </a:lnTo>
                <a:lnTo>
                  <a:pt x="59028" y="81858"/>
                </a:lnTo>
                <a:lnTo>
                  <a:pt x="53715" y="94191"/>
                </a:lnTo>
                <a:lnTo>
                  <a:pt x="45446" y="101509"/>
                </a:lnTo>
                <a:lnTo>
                  <a:pt x="34523" y="108937"/>
                </a:lnTo>
                <a:close/>
              </a:path>
              <a:path w="68008" h="108940">
                <a:moveTo>
                  <a:pt x="17210" y="97701"/>
                </a:moveTo>
                <a:lnTo>
                  <a:pt x="13523" y="101714"/>
                </a:lnTo>
                <a:lnTo>
                  <a:pt x="22866" y="107239"/>
                </a:lnTo>
                <a:lnTo>
                  <a:pt x="34048" y="108940"/>
                </a:lnTo>
                <a:lnTo>
                  <a:pt x="34523" y="108937"/>
                </a:lnTo>
                <a:lnTo>
                  <a:pt x="45446" y="101509"/>
                </a:lnTo>
                <a:lnTo>
                  <a:pt x="34048" y="103924"/>
                </a:lnTo>
                <a:lnTo>
                  <a:pt x="27633" y="103257"/>
                </a:lnTo>
                <a:lnTo>
                  <a:pt x="17210" y="97701"/>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6" name="object 31">
            <a:extLst>
              <a:ext uri="{FF2B5EF4-FFF2-40B4-BE49-F238E27FC236}">
                <a16:creationId xmlns:a16="http://schemas.microsoft.com/office/drawing/2014/main" id="{00000000-0008-0000-0000-000006000000}"/>
              </a:ext>
            </a:extLst>
          </xdr:cNvPr>
          <xdr:cNvSpPr/>
        </xdr:nvSpPr>
        <xdr:spPr>
          <a:xfrm>
            <a:off x="7226676" y="6448584"/>
            <a:ext cx="59251" cy="102906"/>
          </a:xfrm>
          <a:custGeom>
            <a:avLst/>
            <a:gdLst/>
            <a:ahLst/>
            <a:cxnLst/>
            <a:rect l="l" t="t" r="r" b="b"/>
            <a:pathLst>
              <a:path w="60693" h="105409">
                <a:moveTo>
                  <a:pt x="0" y="0"/>
                </a:moveTo>
                <a:lnTo>
                  <a:pt x="0" y="105410"/>
                </a:lnTo>
                <a:lnTo>
                  <a:pt x="6210" y="105410"/>
                </a:lnTo>
                <a:lnTo>
                  <a:pt x="6210" y="9715"/>
                </a:lnTo>
                <a:lnTo>
                  <a:pt x="6502" y="9715"/>
                </a:lnTo>
                <a:lnTo>
                  <a:pt x="52539" y="105410"/>
                </a:lnTo>
                <a:lnTo>
                  <a:pt x="60693" y="105410"/>
                </a:lnTo>
                <a:lnTo>
                  <a:pt x="60693" y="0"/>
                </a:lnTo>
                <a:lnTo>
                  <a:pt x="54482" y="0"/>
                </a:lnTo>
                <a:lnTo>
                  <a:pt x="54482" y="95669"/>
                </a:lnTo>
                <a:lnTo>
                  <a:pt x="54190" y="95669"/>
                </a:lnTo>
                <a:lnTo>
                  <a:pt x="8254" y="0"/>
                </a:lnTo>
                <a:lnTo>
                  <a:pt x="0" y="0"/>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7" name="object 30">
            <a:extLst>
              <a:ext uri="{FF2B5EF4-FFF2-40B4-BE49-F238E27FC236}">
                <a16:creationId xmlns:a16="http://schemas.microsoft.com/office/drawing/2014/main" id="{00000000-0008-0000-0000-000007000000}"/>
              </a:ext>
            </a:extLst>
          </xdr:cNvPr>
          <xdr:cNvSpPr/>
        </xdr:nvSpPr>
        <xdr:spPr>
          <a:xfrm>
            <a:off x="7394567" y="6446835"/>
            <a:ext cx="59226" cy="106365"/>
          </a:xfrm>
          <a:custGeom>
            <a:avLst/>
            <a:gdLst/>
            <a:ahLst/>
            <a:cxnLst/>
            <a:rect l="l" t="t" r="r" b="b"/>
            <a:pathLst>
              <a:path w="60667" h="108953">
                <a:moveTo>
                  <a:pt x="20101" y="102152"/>
                </a:moveTo>
                <a:lnTo>
                  <a:pt x="9796" y="93643"/>
                </a:lnTo>
                <a:lnTo>
                  <a:pt x="6197" y="80175"/>
                </a:lnTo>
                <a:lnTo>
                  <a:pt x="6197" y="74688"/>
                </a:lnTo>
                <a:lnTo>
                  <a:pt x="0" y="74688"/>
                </a:lnTo>
                <a:lnTo>
                  <a:pt x="70" y="83641"/>
                </a:lnTo>
                <a:lnTo>
                  <a:pt x="3107" y="94773"/>
                </a:lnTo>
                <a:lnTo>
                  <a:pt x="12336" y="104675"/>
                </a:lnTo>
                <a:lnTo>
                  <a:pt x="30111" y="108953"/>
                </a:lnTo>
                <a:lnTo>
                  <a:pt x="35069" y="108630"/>
                </a:lnTo>
                <a:lnTo>
                  <a:pt x="48093" y="103997"/>
                </a:lnTo>
                <a:lnTo>
                  <a:pt x="57225" y="94180"/>
                </a:lnTo>
                <a:lnTo>
                  <a:pt x="60667" y="79578"/>
                </a:lnTo>
                <a:lnTo>
                  <a:pt x="59106" y="69133"/>
                </a:lnTo>
                <a:lnTo>
                  <a:pt x="51853" y="59074"/>
                </a:lnTo>
                <a:lnTo>
                  <a:pt x="39268" y="52692"/>
                </a:lnTo>
                <a:lnTo>
                  <a:pt x="23609" y="47205"/>
                </a:lnTo>
                <a:lnTo>
                  <a:pt x="23447" y="47150"/>
                </a:lnTo>
                <a:lnTo>
                  <a:pt x="12383" y="40204"/>
                </a:lnTo>
                <a:lnTo>
                  <a:pt x="8102" y="26898"/>
                </a:lnTo>
                <a:lnTo>
                  <a:pt x="9234" y="18592"/>
                </a:lnTo>
                <a:lnTo>
                  <a:pt x="17545" y="8051"/>
                </a:lnTo>
                <a:lnTo>
                  <a:pt x="30708" y="5016"/>
                </a:lnTo>
                <a:lnTo>
                  <a:pt x="38785" y="6153"/>
                </a:lnTo>
                <a:lnTo>
                  <a:pt x="48915" y="14262"/>
                </a:lnTo>
                <a:lnTo>
                  <a:pt x="52133" y="28638"/>
                </a:lnTo>
                <a:lnTo>
                  <a:pt x="58331" y="28638"/>
                </a:lnTo>
                <a:lnTo>
                  <a:pt x="58259" y="25929"/>
                </a:lnTo>
                <a:lnTo>
                  <a:pt x="54679" y="12092"/>
                </a:lnTo>
                <a:lnTo>
                  <a:pt x="45425" y="3165"/>
                </a:lnTo>
                <a:lnTo>
                  <a:pt x="30111" y="0"/>
                </a:lnTo>
                <a:lnTo>
                  <a:pt x="28557" y="31"/>
                </a:lnTo>
                <a:lnTo>
                  <a:pt x="14678" y="3774"/>
                </a:lnTo>
                <a:lnTo>
                  <a:pt x="5345" y="13186"/>
                </a:lnTo>
                <a:lnTo>
                  <a:pt x="1930" y="27457"/>
                </a:lnTo>
                <a:lnTo>
                  <a:pt x="3243" y="36636"/>
                </a:lnTo>
                <a:lnTo>
                  <a:pt x="10359" y="46738"/>
                </a:lnTo>
                <a:lnTo>
                  <a:pt x="23317" y="53301"/>
                </a:lnTo>
                <a:lnTo>
                  <a:pt x="35293" y="57416"/>
                </a:lnTo>
                <a:lnTo>
                  <a:pt x="40085" y="59256"/>
                </a:lnTo>
                <a:lnTo>
                  <a:pt x="50638" y="66675"/>
                </a:lnTo>
                <a:lnTo>
                  <a:pt x="54470" y="80035"/>
                </a:lnTo>
                <a:lnTo>
                  <a:pt x="52637" y="89626"/>
                </a:lnTo>
                <a:lnTo>
                  <a:pt x="44140" y="99964"/>
                </a:lnTo>
                <a:lnTo>
                  <a:pt x="30111" y="103924"/>
                </a:lnTo>
                <a:lnTo>
                  <a:pt x="20101" y="102152"/>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8" name="object 29">
            <a:extLst>
              <a:ext uri="{FF2B5EF4-FFF2-40B4-BE49-F238E27FC236}">
                <a16:creationId xmlns:a16="http://schemas.microsoft.com/office/drawing/2014/main" id="{00000000-0008-0000-0000-000008000000}"/>
              </a:ext>
            </a:extLst>
          </xdr:cNvPr>
          <xdr:cNvSpPr/>
        </xdr:nvSpPr>
        <xdr:spPr>
          <a:xfrm>
            <a:off x="7562187" y="6448578"/>
            <a:ext cx="57069" cy="104617"/>
          </a:xfrm>
          <a:custGeom>
            <a:avLst/>
            <a:gdLst/>
            <a:ahLst/>
            <a:cxnLst/>
            <a:rect l="l" t="t" r="r" b="b"/>
            <a:pathLst>
              <a:path w="58458" h="107162">
                <a:moveTo>
                  <a:pt x="52235" y="0"/>
                </a:moveTo>
                <a:lnTo>
                  <a:pt x="52235" y="77482"/>
                </a:lnTo>
                <a:lnTo>
                  <a:pt x="50810" y="87460"/>
                </a:lnTo>
                <a:lnTo>
                  <a:pt x="43219" y="98202"/>
                </a:lnTo>
                <a:lnTo>
                  <a:pt x="29222" y="102133"/>
                </a:lnTo>
                <a:lnTo>
                  <a:pt x="18808" y="100403"/>
                </a:lnTo>
                <a:lnTo>
                  <a:pt x="9180" y="91831"/>
                </a:lnTo>
                <a:lnTo>
                  <a:pt x="6197" y="77482"/>
                </a:lnTo>
                <a:lnTo>
                  <a:pt x="6197" y="0"/>
                </a:lnTo>
                <a:lnTo>
                  <a:pt x="0" y="0"/>
                </a:lnTo>
                <a:lnTo>
                  <a:pt x="0" y="76314"/>
                </a:lnTo>
                <a:lnTo>
                  <a:pt x="452" y="83525"/>
                </a:lnTo>
                <a:lnTo>
                  <a:pt x="6139" y="98153"/>
                </a:lnTo>
                <a:lnTo>
                  <a:pt x="16508" y="105284"/>
                </a:lnTo>
                <a:lnTo>
                  <a:pt x="29222" y="107162"/>
                </a:lnTo>
                <a:lnTo>
                  <a:pt x="33744" y="106924"/>
                </a:lnTo>
                <a:lnTo>
                  <a:pt x="45909" y="103096"/>
                </a:lnTo>
                <a:lnTo>
                  <a:pt x="54930" y="93404"/>
                </a:lnTo>
                <a:lnTo>
                  <a:pt x="58458" y="76314"/>
                </a:lnTo>
                <a:lnTo>
                  <a:pt x="58458" y="0"/>
                </a:lnTo>
                <a:lnTo>
                  <a:pt x="52235" y="0"/>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9" name="object 28">
            <a:extLst>
              <a:ext uri="{FF2B5EF4-FFF2-40B4-BE49-F238E27FC236}">
                <a16:creationId xmlns:a16="http://schemas.microsoft.com/office/drawing/2014/main" id="{00000000-0008-0000-0000-000009000000}"/>
              </a:ext>
            </a:extLst>
          </xdr:cNvPr>
          <xdr:cNvSpPr/>
        </xdr:nvSpPr>
        <xdr:spPr>
          <a:xfrm>
            <a:off x="7731376" y="6448584"/>
            <a:ext cx="49135" cy="102906"/>
          </a:xfrm>
          <a:custGeom>
            <a:avLst/>
            <a:gdLst/>
            <a:ahLst/>
            <a:cxnLst/>
            <a:rect l="l" t="t" r="r" b="b"/>
            <a:pathLst>
              <a:path w="50330" h="105409">
                <a:moveTo>
                  <a:pt x="6172" y="99809"/>
                </a:moveTo>
                <a:lnTo>
                  <a:pt x="6172" y="0"/>
                </a:lnTo>
                <a:lnTo>
                  <a:pt x="0" y="0"/>
                </a:lnTo>
                <a:lnTo>
                  <a:pt x="0" y="105410"/>
                </a:lnTo>
                <a:lnTo>
                  <a:pt x="50330" y="105410"/>
                </a:lnTo>
                <a:lnTo>
                  <a:pt x="50330" y="99809"/>
                </a:lnTo>
                <a:lnTo>
                  <a:pt x="6172" y="99809"/>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0" name="object 27">
            <a:extLst>
              <a:ext uri="{FF2B5EF4-FFF2-40B4-BE49-F238E27FC236}">
                <a16:creationId xmlns:a16="http://schemas.microsoft.com/office/drawing/2014/main" id="{00000000-0008-0000-0000-00000A000000}"/>
              </a:ext>
            </a:extLst>
          </xdr:cNvPr>
          <xdr:cNvSpPr/>
        </xdr:nvSpPr>
        <xdr:spPr>
          <a:xfrm>
            <a:off x="7866838" y="6448589"/>
            <a:ext cx="60801" cy="102894"/>
          </a:xfrm>
          <a:custGeom>
            <a:avLst/>
            <a:gdLst/>
            <a:ahLst/>
            <a:cxnLst/>
            <a:rect l="l" t="t" r="r" b="b"/>
            <a:pathLst>
              <a:path w="62280" h="105397">
                <a:moveTo>
                  <a:pt x="28054" y="5613"/>
                </a:moveTo>
                <a:lnTo>
                  <a:pt x="28054" y="105397"/>
                </a:lnTo>
                <a:lnTo>
                  <a:pt x="34226" y="105397"/>
                </a:lnTo>
                <a:lnTo>
                  <a:pt x="34226" y="5613"/>
                </a:lnTo>
                <a:lnTo>
                  <a:pt x="62280" y="5613"/>
                </a:lnTo>
                <a:lnTo>
                  <a:pt x="62280" y="0"/>
                </a:lnTo>
                <a:lnTo>
                  <a:pt x="0" y="0"/>
                </a:lnTo>
                <a:lnTo>
                  <a:pt x="0" y="5613"/>
                </a:lnTo>
                <a:lnTo>
                  <a:pt x="28054" y="5613"/>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1" name="object 26">
            <a:extLst>
              <a:ext uri="{FF2B5EF4-FFF2-40B4-BE49-F238E27FC236}">
                <a16:creationId xmlns:a16="http://schemas.microsoft.com/office/drawing/2014/main" id="{00000000-0008-0000-0000-00000B000000}"/>
              </a:ext>
            </a:extLst>
          </xdr:cNvPr>
          <xdr:cNvSpPr/>
        </xdr:nvSpPr>
        <xdr:spPr>
          <a:xfrm>
            <a:off x="8035598" y="6448585"/>
            <a:ext cx="0" cy="102906"/>
          </a:xfrm>
          <a:custGeom>
            <a:avLst/>
            <a:gdLst/>
            <a:ahLst/>
            <a:cxnLst/>
            <a:rect l="l" t="t" r="r" b="b"/>
            <a:pathLst>
              <a:path h="105409">
                <a:moveTo>
                  <a:pt x="0" y="0"/>
                </a:moveTo>
                <a:lnTo>
                  <a:pt x="0" y="105410"/>
                </a:lnTo>
              </a:path>
            </a:pathLst>
          </a:custGeom>
          <a:ln w="7467">
            <a:solidFill>
              <a:srgbClr val="37ABE1"/>
            </a:solidFill>
          </a:ln>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2" name="object 25">
            <a:extLst>
              <a:ext uri="{FF2B5EF4-FFF2-40B4-BE49-F238E27FC236}">
                <a16:creationId xmlns:a16="http://schemas.microsoft.com/office/drawing/2014/main" id="{00000000-0008-0000-0000-00000C000000}"/>
              </a:ext>
            </a:extLst>
          </xdr:cNvPr>
          <xdr:cNvSpPr/>
        </xdr:nvSpPr>
        <xdr:spPr>
          <a:xfrm>
            <a:off x="8151037" y="6448584"/>
            <a:ext cx="59251" cy="102906"/>
          </a:xfrm>
          <a:custGeom>
            <a:avLst/>
            <a:gdLst/>
            <a:ahLst/>
            <a:cxnLst/>
            <a:rect l="l" t="t" r="r" b="b"/>
            <a:pathLst>
              <a:path w="60693" h="105409">
                <a:moveTo>
                  <a:pt x="0" y="0"/>
                </a:moveTo>
                <a:lnTo>
                  <a:pt x="0" y="105410"/>
                </a:lnTo>
                <a:lnTo>
                  <a:pt x="6222" y="105410"/>
                </a:lnTo>
                <a:lnTo>
                  <a:pt x="6222" y="9715"/>
                </a:lnTo>
                <a:lnTo>
                  <a:pt x="6489" y="9715"/>
                </a:lnTo>
                <a:lnTo>
                  <a:pt x="52552" y="105410"/>
                </a:lnTo>
                <a:lnTo>
                  <a:pt x="60693" y="105410"/>
                </a:lnTo>
                <a:lnTo>
                  <a:pt x="60693" y="0"/>
                </a:lnTo>
                <a:lnTo>
                  <a:pt x="54444" y="0"/>
                </a:lnTo>
                <a:lnTo>
                  <a:pt x="54444" y="95669"/>
                </a:lnTo>
                <a:lnTo>
                  <a:pt x="54190" y="95669"/>
                </a:lnTo>
                <a:lnTo>
                  <a:pt x="8254" y="0"/>
                </a:lnTo>
                <a:lnTo>
                  <a:pt x="0" y="0"/>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3" name="object 24">
            <a:extLst>
              <a:ext uri="{FF2B5EF4-FFF2-40B4-BE49-F238E27FC236}">
                <a16:creationId xmlns:a16="http://schemas.microsoft.com/office/drawing/2014/main" id="{00000000-0008-0000-0000-00000D000000}"/>
              </a:ext>
            </a:extLst>
          </xdr:cNvPr>
          <xdr:cNvSpPr/>
        </xdr:nvSpPr>
        <xdr:spPr>
          <a:xfrm>
            <a:off x="8319352" y="6446836"/>
            <a:ext cx="63850" cy="106352"/>
          </a:xfrm>
          <a:custGeom>
            <a:avLst/>
            <a:gdLst/>
            <a:ahLst/>
            <a:cxnLst/>
            <a:rect l="l" t="t" r="r" b="b"/>
            <a:pathLst>
              <a:path w="65404" h="108940">
                <a:moveTo>
                  <a:pt x="10943" y="99562"/>
                </a:moveTo>
                <a:lnTo>
                  <a:pt x="20091" y="106544"/>
                </a:lnTo>
                <a:lnTo>
                  <a:pt x="32346" y="108940"/>
                </a:lnTo>
                <a:lnTo>
                  <a:pt x="44068" y="106750"/>
                </a:lnTo>
                <a:lnTo>
                  <a:pt x="54233" y="98838"/>
                </a:lnTo>
                <a:lnTo>
                  <a:pt x="60058" y="85915"/>
                </a:lnTo>
                <a:lnTo>
                  <a:pt x="60375" y="85915"/>
                </a:lnTo>
                <a:lnTo>
                  <a:pt x="60375" y="107200"/>
                </a:lnTo>
                <a:lnTo>
                  <a:pt x="65405" y="107200"/>
                </a:lnTo>
                <a:lnTo>
                  <a:pt x="65405" y="54482"/>
                </a:lnTo>
                <a:lnTo>
                  <a:pt x="30289" y="54482"/>
                </a:lnTo>
                <a:lnTo>
                  <a:pt x="30289" y="59524"/>
                </a:lnTo>
                <a:lnTo>
                  <a:pt x="59207" y="59524"/>
                </a:lnTo>
                <a:lnTo>
                  <a:pt x="59207" y="65976"/>
                </a:lnTo>
                <a:lnTo>
                  <a:pt x="58630" y="75551"/>
                </a:lnTo>
                <a:lnTo>
                  <a:pt x="54858" y="89635"/>
                </a:lnTo>
                <a:lnTo>
                  <a:pt x="46708" y="99932"/>
                </a:lnTo>
                <a:lnTo>
                  <a:pt x="33185" y="103924"/>
                </a:lnTo>
                <a:lnTo>
                  <a:pt x="27240" y="103294"/>
                </a:lnTo>
                <a:lnTo>
                  <a:pt x="17028" y="97661"/>
                </a:lnTo>
                <a:lnTo>
                  <a:pt x="10555" y="86977"/>
                </a:lnTo>
                <a:lnTo>
                  <a:pt x="7157" y="72211"/>
                </a:lnTo>
                <a:lnTo>
                  <a:pt x="6172" y="54330"/>
                </a:lnTo>
                <a:lnTo>
                  <a:pt x="6405" y="45413"/>
                </a:lnTo>
                <a:lnTo>
                  <a:pt x="8664" y="28709"/>
                </a:lnTo>
                <a:lnTo>
                  <a:pt x="13719" y="15978"/>
                </a:lnTo>
                <a:lnTo>
                  <a:pt x="22050" y="7864"/>
                </a:lnTo>
                <a:lnTo>
                  <a:pt x="34137" y="5016"/>
                </a:lnTo>
                <a:lnTo>
                  <a:pt x="45421" y="7874"/>
                </a:lnTo>
                <a:lnTo>
                  <a:pt x="54235" y="17875"/>
                </a:lnTo>
                <a:lnTo>
                  <a:pt x="57150" y="32042"/>
                </a:lnTo>
                <a:lnTo>
                  <a:pt x="63322" y="32042"/>
                </a:lnTo>
                <a:lnTo>
                  <a:pt x="63062" y="27667"/>
                </a:lnTo>
                <a:lnTo>
                  <a:pt x="59701" y="15570"/>
                </a:lnTo>
                <a:lnTo>
                  <a:pt x="50682" y="4710"/>
                </a:lnTo>
                <a:lnTo>
                  <a:pt x="33782" y="0"/>
                </a:lnTo>
                <a:lnTo>
                  <a:pt x="32970" y="7"/>
                </a:lnTo>
                <a:lnTo>
                  <a:pt x="20376" y="2729"/>
                </a:lnTo>
                <a:lnTo>
                  <a:pt x="11054" y="10017"/>
                </a:lnTo>
                <a:lnTo>
                  <a:pt x="4731" y="21404"/>
                </a:lnTo>
                <a:lnTo>
                  <a:pt x="1137" y="36423"/>
                </a:lnTo>
                <a:lnTo>
                  <a:pt x="0" y="54609"/>
                </a:lnTo>
                <a:lnTo>
                  <a:pt x="1112" y="73069"/>
                </a:lnTo>
                <a:lnTo>
                  <a:pt x="4688" y="88302"/>
                </a:lnTo>
                <a:lnTo>
                  <a:pt x="10943" y="99562"/>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4" name="object 23">
            <a:extLst>
              <a:ext uri="{FF2B5EF4-FFF2-40B4-BE49-F238E27FC236}">
                <a16:creationId xmlns:a16="http://schemas.microsoft.com/office/drawing/2014/main" id="{00000000-0008-0000-0000-00000E000000}"/>
              </a:ext>
            </a:extLst>
          </xdr:cNvPr>
          <xdr:cNvSpPr/>
        </xdr:nvSpPr>
        <xdr:spPr>
          <a:xfrm>
            <a:off x="6731734" y="5925069"/>
            <a:ext cx="166510" cy="330254"/>
          </a:xfrm>
          <a:custGeom>
            <a:avLst/>
            <a:gdLst/>
            <a:ahLst/>
            <a:cxnLst/>
            <a:rect l="l" t="t" r="r" b="b"/>
            <a:pathLst>
              <a:path w="170560" h="338289">
                <a:moveTo>
                  <a:pt x="26034" y="34236"/>
                </a:moveTo>
                <a:lnTo>
                  <a:pt x="18826" y="46153"/>
                </a:lnTo>
                <a:lnTo>
                  <a:pt x="13459" y="59439"/>
                </a:lnTo>
                <a:lnTo>
                  <a:pt x="10109" y="73942"/>
                </a:lnTo>
                <a:lnTo>
                  <a:pt x="8953" y="89509"/>
                </a:lnTo>
                <a:lnTo>
                  <a:pt x="9258" y="97843"/>
                </a:lnTo>
                <a:lnTo>
                  <a:pt x="12049" y="114717"/>
                </a:lnTo>
                <a:lnTo>
                  <a:pt x="17377" y="128963"/>
                </a:lnTo>
                <a:lnTo>
                  <a:pt x="24776" y="140822"/>
                </a:lnTo>
                <a:lnTo>
                  <a:pt x="33782" y="150534"/>
                </a:lnTo>
                <a:lnTo>
                  <a:pt x="43929" y="158337"/>
                </a:lnTo>
                <a:lnTo>
                  <a:pt x="54752" y="164472"/>
                </a:lnTo>
                <a:lnTo>
                  <a:pt x="65787" y="169178"/>
                </a:lnTo>
                <a:lnTo>
                  <a:pt x="76568" y="172694"/>
                </a:lnTo>
                <a:lnTo>
                  <a:pt x="96253" y="178549"/>
                </a:lnTo>
                <a:lnTo>
                  <a:pt x="96486" y="178617"/>
                </a:lnTo>
                <a:lnTo>
                  <a:pt x="109829" y="183148"/>
                </a:lnTo>
                <a:lnTo>
                  <a:pt x="122103" y="188855"/>
                </a:lnTo>
                <a:lnTo>
                  <a:pt x="132949" y="196043"/>
                </a:lnTo>
                <a:lnTo>
                  <a:pt x="142010" y="205013"/>
                </a:lnTo>
                <a:lnTo>
                  <a:pt x="148926" y="216070"/>
                </a:lnTo>
                <a:lnTo>
                  <a:pt x="153338" y="229516"/>
                </a:lnTo>
                <a:lnTo>
                  <a:pt x="154889" y="245656"/>
                </a:lnTo>
                <a:lnTo>
                  <a:pt x="154722" y="250535"/>
                </a:lnTo>
                <a:lnTo>
                  <a:pt x="152971" y="262623"/>
                </a:lnTo>
                <a:lnTo>
                  <a:pt x="149244" y="275012"/>
                </a:lnTo>
                <a:lnTo>
                  <a:pt x="143457" y="287110"/>
                </a:lnTo>
                <a:lnTo>
                  <a:pt x="135524" y="298331"/>
                </a:lnTo>
                <a:lnTo>
                  <a:pt x="125359" y="308084"/>
                </a:lnTo>
                <a:lnTo>
                  <a:pt x="112877" y="315779"/>
                </a:lnTo>
                <a:lnTo>
                  <a:pt x="97992" y="320829"/>
                </a:lnTo>
                <a:lnTo>
                  <a:pt x="80619" y="322643"/>
                </a:lnTo>
                <a:lnTo>
                  <a:pt x="74989" y="322402"/>
                </a:lnTo>
                <a:lnTo>
                  <a:pt x="59877" y="319256"/>
                </a:lnTo>
                <a:lnTo>
                  <a:pt x="46643" y="313263"/>
                </a:lnTo>
                <a:lnTo>
                  <a:pt x="35244" y="305434"/>
                </a:lnTo>
                <a:lnTo>
                  <a:pt x="25638" y="296779"/>
                </a:lnTo>
                <a:lnTo>
                  <a:pt x="17782" y="288310"/>
                </a:lnTo>
                <a:lnTo>
                  <a:pt x="11633" y="281038"/>
                </a:lnTo>
                <a:lnTo>
                  <a:pt x="0" y="292684"/>
                </a:lnTo>
                <a:lnTo>
                  <a:pt x="8062" y="302115"/>
                </a:lnTo>
                <a:lnTo>
                  <a:pt x="15938" y="310318"/>
                </a:lnTo>
                <a:lnTo>
                  <a:pt x="25360" y="318563"/>
                </a:lnTo>
                <a:lnTo>
                  <a:pt x="36435" y="326167"/>
                </a:lnTo>
                <a:lnTo>
                  <a:pt x="49266" y="332446"/>
                </a:lnTo>
                <a:lnTo>
                  <a:pt x="63959" y="336714"/>
                </a:lnTo>
                <a:lnTo>
                  <a:pt x="80619" y="338289"/>
                </a:lnTo>
                <a:lnTo>
                  <a:pt x="83455" y="338251"/>
                </a:lnTo>
                <a:lnTo>
                  <a:pt x="99590" y="336476"/>
                </a:lnTo>
                <a:lnTo>
                  <a:pt x="114157" y="332260"/>
                </a:lnTo>
                <a:lnTo>
                  <a:pt x="127126" y="325896"/>
                </a:lnTo>
                <a:lnTo>
                  <a:pt x="138465" y="317675"/>
                </a:lnTo>
                <a:lnTo>
                  <a:pt x="148144" y="307888"/>
                </a:lnTo>
                <a:lnTo>
                  <a:pt x="156132" y="296826"/>
                </a:lnTo>
                <a:lnTo>
                  <a:pt x="162398" y="284781"/>
                </a:lnTo>
                <a:lnTo>
                  <a:pt x="166912" y="272043"/>
                </a:lnTo>
                <a:lnTo>
                  <a:pt x="169643" y="258904"/>
                </a:lnTo>
                <a:lnTo>
                  <a:pt x="170561" y="245656"/>
                </a:lnTo>
                <a:lnTo>
                  <a:pt x="170499" y="241658"/>
                </a:lnTo>
                <a:lnTo>
                  <a:pt x="168446" y="223581"/>
                </a:lnTo>
                <a:lnTo>
                  <a:pt x="163795" y="208624"/>
                </a:lnTo>
                <a:lnTo>
                  <a:pt x="156982" y="196427"/>
                </a:lnTo>
                <a:lnTo>
                  <a:pt x="148439" y="186630"/>
                </a:lnTo>
                <a:lnTo>
                  <a:pt x="138599" y="178874"/>
                </a:lnTo>
                <a:lnTo>
                  <a:pt x="127897" y="172798"/>
                </a:lnTo>
                <a:lnTo>
                  <a:pt x="116766" y="168043"/>
                </a:lnTo>
                <a:lnTo>
                  <a:pt x="105638" y="164249"/>
                </a:lnTo>
                <a:lnTo>
                  <a:pt x="78359" y="155740"/>
                </a:lnTo>
                <a:lnTo>
                  <a:pt x="66968" y="151496"/>
                </a:lnTo>
                <a:lnTo>
                  <a:pt x="53482" y="144294"/>
                </a:lnTo>
                <a:lnTo>
                  <a:pt x="42747" y="135709"/>
                </a:lnTo>
                <a:lnTo>
                  <a:pt x="34629" y="125841"/>
                </a:lnTo>
                <a:lnTo>
                  <a:pt x="28996" y="114786"/>
                </a:lnTo>
                <a:lnTo>
                  <a:pt x="25715" y="102643"/>
                </a:lnTo>
                <a:lnTo>
                  <a:pt x="24650" y="89509"/>
                </a:lnTo>
                <a:lnTo>
                  <a:pt x="25574" y="76798"/>
                </a:lnTo>
                <a:lnTo>
                  <a:pt x="28556" y="63638"/>
                </a:lnTo>
                <a:lnTo>
                  <a:pt x="33667" y="51100"/>
                </a:lnTo>
                <a:lnTo>
                  <a:pt x="40977" y="39696"/>
                </a:lnTo>
                <a:lnTo>
                  <a:pt x="50557" y="29935"/>
                </a:lnTo>
                <a:lnTo>
                  <a:pt x="62476" y="22331"/>
                </a:lnTo>
                <a:lnTo>
                  <a:pt x="76804" y="17393"/>
                </a:lnTo>
                <a:lnTo>
                  <a:pt x="93611" y="15633"/>
                </a:lnTo>
                <a:lnTo>
                  <a:pt x="96815" y="15666"/>
                </a:lnTo>
                <a:lnTo>
                  <a:pt x="107292" y="16473"/>
                </a:lnTo>
                <a:lnTo>
                  <a:pt x="117758" y="18914"/>
                </a:lnTo>
                <a:lnTo>
                  <a:pt x="128794" y="23725"/>
                </a:lnTo>
                <a:lnTo>
                  <a:pt x="140978" y="31645"/>
                </a:lnTo>
                <a:lnTo>
                  <a:pt x="154889" y="43408"/>
                </a:lnTo>
                <a:lnTo>
                  <a:pt x="166979" y="31762"/>
                </a:lnTo>
                <a:lnTo>
                  <a:pt x="158409" y="23916"/>
                </a:lnTo>
                <a:lnTo>
                  <a:pt x="149761" y="17222"/>
                </a:lnTo>
                <a:lnTo>
                  <a:pt x="139141" y="10765"/>
                </a:lnTo>
                <a:lnTo>
                  <a:pt x="126365" y="5264"/>
                </a:lnTo>
                <a:lnTo>
                  <a:pt x="111250" y="1435"/>
                </a:lnTo>
                <a:lnTo>
                  <a:pt x="93611" y="0"/>
                </a:lnTo>
                <a:lnTo>
                  <a:pt x="83491" y="580"/>
                </a:lnTo>
                <a:lnTo>
                  <a:pt x="69733" y="3343"/>
                </a:lnTo>
                <a:lnTo>
                  <a:pt x="56931" y="8244"/>
                </a:lnTo>
                <a:lnTo>
                  <a:pt x="45263" y="15129"/>
                </a:lnTo>
                <a:lnTo>
                  <a:pt x="34905" y="23844"/>
                </a:lnTo>
                <a:lnTo>
                  <a:pt x="26034" y="34236"/>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5" name="object 22">
            <a:extLst>
              <a:ext uri="{FF2B5EF4-FFF2-40B4-BE49-F238E27FC236}">
                <a16:creationId xmlns:a16="http://schemas.microsoft.com/office/drawing/2014/main" id="{00000000-0008-0000-0000-00000F000000}"/>
              </a:ext>
            </a:extLst>
          </xdr:cNvPr>
          <xdr:cNvSpPr/>
        </xdr:nvSpPr>
        <xdr:spPr>
          <a:xfrm>
            <a:off x="7055982" y="5925071"/>
            <a:ext cx="267345" cy="330254"/>
          </a:xfrm>
          <a:custGeom>
            <a:avLst/>
            <a:gdLst/>
            <a:ahLst/>
            <a:cxnLst/>
            <a:rect l="l" t="t" r="r" b="b"/>
            <a:pathLst>
              <a:path w="273850" h="338289">
                <a:moveTo>
                  <a:pt x="15614" y="167776"/>
                </a:moveTo>
                <a:lnTo>
                  <a:pt x="16440" y="153138"/>
                </a:lnTo>
                <a:lnTo>
                  <a:pt x="18612" y="138890"/>
                </a:lnTo>
                <a:lnTo>
                  <a:pt x="22065" y="125097"/>
                </a:lnTo>
                <a:lnTo>
                  <a:pt x="26736" y="111823"/>
                </a:lnTo>
                <a:lnTo>
                  <a:pt x="32560" y="99132"/>
                </a:lnTo>
                <a:lnTo>
                  <a:pt x="39473" y="87088"/>
                </a:lnTo>
                <a:lnTo>
                  <a:pt x="47412" y="75755"/>
                </a:lnTo>
                <a:lnTo>
                  <a:pt x="56311" y="65197"/>
                </a:lnTo>
                <a:lnTo>
                  <a:pt x="66108" y="55479"/>
                </a:lnTo>
                <a:lnTo>
                  <a:pt x="76737" y="46663"/>
                </a:lnTo>
                <a:lnTo>
                  <a:pt x="88136" y="38815"/>
                </a:lnTo>
                <a:lnTo>
                  <a:pt x="100239" y="31999"/>
                </a:lnTo>
                <a:lnTo>
                  <a:pt x="112983" y="26278"/>
                </a:lnTo>
                <a:lnTo>
                  <a:pt x="126304" y="21717"/>
                </a:lnTo>
                <a:lnTo>
                  <a:pt x="140138" y="18380"/>
                </a:lnTo>
                <a:lnTo>
                  <a:pt x="154420" y="16331"/>
                </a:lnTo>
                <a:lnTo>
                  <a:pt x="169087" y="15633"/>
                </a:lnTo>
                <a:lnTo>
                  <a:pt x="179302" y="15996"/>
                </a:lnTo>
                <a:lnTo>
                  <a:pt x="192200" y="17496"/>
                </a:lnTo>
                <a:lnTo>
                  <a:pt x="204851" y="20122"/>
                </a:lnTo>
                <a:lnTo>
                  <a:pt x="217191" y="23836"/>
                </a:lnTo>
                <a:lnTo>
                  <a:pt x="229157" y="28598"/>
                </a:lnTo>
                <a:lnTo>
                  <a:pt x="240688" y="34369"/>
                </a:lnTo>
                <a:lnTo>
                  <a:pt x="251720" y="41110"/>
                </a:lnTo>
                <a:lnTo>
                  <a:pt x="262191" y="48780"/>
                </a:lnTo>
                <a:lnTo>
                  <a:pt x="273850" y="36220"/>
                </a:lnTo>
                <a:lnTo>
                  <a:pt x="254646" y="23509"/>
                </a:lnTo>
                <a:lnTo>
                  <a:pt x="243743" y="17684"/>
                </a:lnTo>
                <a:lnTo>
                  <a:pt x="232309" y="12567"/>
                </a:lnTo>
                <a:lnTo>
                  <a:pt x="220336" y="8226"/>
                </a:lnTo>
                <a:lnTo>
                  <a:pt x="207816" y="4730"/>
                </a:lnTo>
                <a:lnTo>
                  <a:pt x="194741" y="2148"/>
                </a:lnTo>
                <a:lnTo>
                  <a:pt x="181101" y="548"/>
                </a:lnTo>
                <a:lnTo>
                  <a:pt x="166890" y="0"/>
                </a:lnTo>
                <a:lnTo>
                  <a:pt x="156550" y="320"/>
                </a:lnTo>
                <a:lnTo>
                  <a:pt x="142278" y="1832"/>
                </a:lnTo>
                <a:lnTo>
                  <a:pt x="128371" y="4538"/>
                </a:lnTo>
                <a:lnTo>
                  <a:pt x="114881" y="8388"/>
                </a:lnTo>
                <a:lnTo>
                  <a:pt x="101865" y="13332"/>
                </a:lnTo>
                <a:lnTo>
                  <a:pt x="89376" y="19318"/>
                </a:lnTo>
                <a:lnTo>
                  <a:pt x="77470" y="26298"/>
                </a:lnTo>
                <a:lnTo>
                  <a:pt x="66202" y="34220"/>
                </a:lnTo>
                <a:lnTo>
                  <a:pt x="55625" y="43034"/>
                </a:lnTo>
                <a:lnTo>
                  <a:pt x="45796" y="52690"/>
                </a:lnTo>
                <a:lnTo>
                  <a:pt x="36769" y="63137"/>
                </a:lnTo>
                <a:lnTo>
                  <a:pt x="28599" y="74325"/>
                </a:lnTo>
                <a:lnTo>
                  <a:pt x="21340" y="86204"/>
                </a:lnTo>
                <a:lnTo>
                  <a:pt x="15048" y="98724"/>
                </a:lnTo>
                <a:lnTo>
                  <a:pt x="9777" y="111833"/>
                </a:lnTo>
                <a:lnTo>
                  <a:pt x="5581" y="125482"/>
                </a:lnTo>
                <a:lnTo>
                  <a:pt x="2517" y="139620"/>
                </a:lnTo>
                <a:lnTo>
                  <a:pt x="638" y="154198"/>
                </a:lnTo>
                <a:lnTo>
                  <a:pt x="0" y="169163"/>
                </a:lnTo>
                <a:lnTo>
                  <a:pt x="436" y="181654"/>
                </a:lnTo>
                <a:lnTo>
                  <a:pt x="2090" y="196314"/>
                </a:lnTo>
                <a:lnTo>
                  <a:pt x="4928" y="210523"/>
                </a:lnTo>
                <a:lnTo>
                  <a:pt x="8898" y="224235"/>
                </a:lnTo>
                <a:lnTo>
                  <a:pt x="13949" y="237402"/>
                </a:lnTo>
                <a:lnTo>
                  <a:pt x="20028" y="249978"/>
                </a:lnTo>
                <a:lnTo>
                  <a:pt x="27083" y="261915"/>
                </a:lnTo>
                <a:lnTo>
                  <a:pt x="35064" y="273167"/>
                </a:lnTo>
                <a:lnTo>
                  <a:pt x="43918" y="283687"/>
                </a:lnTo>
                <a:lnTo>
                  <a:pt x="53593" y="293428"/>
                </a:lnTo>
                <a:lnTo>
                  <a:pt x="64038" y="302343"/>
                </a:lnTo>
                <a:lnTo>
                  <a:pt x="75201" y="310384"/>
                </a:lnTo>
                <a:lnTo>
                  <a:pt x="87030" y="317506"/>
                </a:lnTo>
                <a:lnTo>
                  <a:pt x="99473" y="323661"/>
                </a:lnTo>
                <a:lnTo>
                  <a:pt x="112478" y="328802"/>
                </a:lnTo>
                <a:lnTo>
                  <a:pt x="125994" y="332882"/>
                </a:lnTo>
                <a:lnTo>
                  <a:pt x="139969" y="335855"/>
                </a:lnTo>
                <a:lnTo>
                  <a:pt x="154350" y="337673"/>
                </a:lnTo>
                <a:lnTo>
                  <a:pt x="169087" y="338289"/>
                </a:lnTo>
                <a:lnTo>
                  <a:pt x="178494" y="338012"/>
                </a:lnTo>
                <a:lnTo>
                  <a:pt x="191330" y="336746"/>
                </a:lnTo>
                <a:lnTo>
                  <a:pt x="204023" y="334488"/>
                </a:lnTo>
                <a:lnTo>
                  <a:pt x="216513" y="331272"/>
                </a:lnTo>
                <a:lnTo>
                  <a:pt x="228741" y="327133"/>
                </a:lnTo>
                <a:lnTo>
                  <a:pt x="240648" y="322108"/>
                </a:lnTo>
                <a:lnTo>
                  <a:pt x="252174" y="316229"/>
                </a:lnTo>
                <a:lnTo>
                  <a:pt x="263261" y="309534"/>
                </a:lnTo>
                <a:lnTo>
                  <a:pt x="273850" y="302056"/>
                </a:lnTo>
                <a:lnTo>
                  <a:pt x="263537" y="290880"/>
                </a:lnTo>
                <a:lnTo>
                  <a:pt x="253379" y="297322"/>
                </a:lnTo>
                <a:lnTo>
                  <a:pt x="241899" y="304005"/>
                </a:lnTo>
                <a:lnTo>
                  <a:pt x="230713" y="309676"/>
                </a:lnTo>
                <a:lnTo>
                  <a:pt x="219532" y="314328"/>
                </a:lnTo>
                <a:lnTo>
                  <a:pt x="208068" y="317957"/>
                </a:lnTo>
                <a:lnTo>
                  <a:pt x="196032" y="320557"/>
                </a:lnTo>
                <a:lnTo>
                  <a:pt x="183134" y="322120"/>
                </a:lnTo>
                <a:lnTo>
                  <a:pt x="169087" y="322643"/>
                </a:lnTo>
                <a:lnTo>
                  <a:pt x="167742" y="322637"/>
                </a:lnTo>
                <a:lnTo>
                  <a:pt x="153105" y="321815"/>
                </a:lnTo>
                <a:lnTo>
                  <a:pt x="138858" y="319647"/>
                </a:lnTo>
                <a:lnTo>
                  <a:pt x="125066" y="316198"/>
                </a:lnTo>
                <a:lnTo>
                  <a:pt x="111793" y="311531"/>
                </a:lnTo>
                <a:lnTo>
                  <a:pt x="99103" y="305711"/>
                </a:lnTo>
                <a:lnTo>
                  <a:pt x="87059" y="298801"/>
                </a:lnTo>
                <a:lnTo>
                  <a:pt x="75727" y="290865"/>
                </a:lnTo>
                <a:lnTo>
                  <a:pt x="65169" y="281967"/>
                </a:lnTo>
                <a:lnTo>
                  <a:pt x="55451" y="272172"/>
                </a:lnTo>
                <a:lnTo>
                  <a:pt x="46636" y="261543"/>
                </a:lnTo>
                <a:lnTo>
                  <a:pt x="38789" y="250144"/>
                </a:lnTo>
                <a:lnTo>
                  <a:pt x="31973" y="238039"/>
                </a:lnTo>
                <a:lnTo>
                  <a:pt x="26252" y="225292"/>
                </a:lnTo>
                <a:lnTo>
                  <a:pt x="21691" y="211967"/>
                </a:lnTo>
                <a:lnTo>
                  <a:pt x="18354" y="198128"/>
                </a:lnTo>
                <a:lnTo>
                  <a:pt x="16305" y="183839"/>
                </a:lnTo>
                <a:lnTo>
                  <a:pt x="15608" y="169163"/>
                </a:lnTo>
                <a:lnTo>
                  <a:pt x="15614" y="167776"/>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6" name="object 21">
            <a:extLst>
              <a:ext uri="{FF2B5EF4-FFF2-40B4-BE49-F238E27FC236}">
                <a16:creationId xmlns:a16="http://schemas.microsoft.com/office/drawing/2014/main" id="{00000000-0008-0000-0000-000010000000}"/>
              </a:ext>
            </a:extLst>
          </xdr:cNvPr>
          <xdr:cNvSpPr/>
        </xdr:nvSpPr>
        <xdr:spPr>
          <a:xfrm>
            <a:off x="7487987" y="5932940"/>
            <a:ext cx="157310" cy="314520"/>
          </a:xfrm>
          <a:custGeom>
            <a:avLst/>
            <a:gdLst/>
            <a:ahLst/>
            <a:cxnLst/>
            <a:rect l="l" t="t" r="r" b="b"/>
            <a:pathLst>
              <a:path w="161137" h="322173">
                <a:moveTo>
                  <a:pt x="15697" y="306552"/>
                </a:moveTo>
                <a:lnTo>
                  <a:pt x="15697" y="165099"/>
                </a:lnTo>
                <a:lnTo>
                  <a:pt x="134264" y="165099"/>
                </a:lnTo>
                <a:lnTo>
                  <a:pt x="134264" y="149440"/>
                </a:lnTo>
                <a:lnTo>
                  <a:pt x="15697" y="149440"/>
                </a:lnTo>
                <a:lnTo>
                  <a:pt x="15697" y="15608"/>
                </a:lnTo>
                <a:lnTo>
                  <a:pt x="150393" y="15608"/>
                </a:lnTo>
                <a:lnTo>
                  <a:pt x="145008" y="0"/>
                </a:lnTo>
                <a:lnTo>
                  <a:pt x="0" y="0"/>
                </a:lnTo>
                <a:lnTo>
                  <a:pt x="0" y="322173"/>
                </a:lnTo>
                <a:lnTo>
                  <a:pt x="153098" y="322173"/>
                </a:lnTo>
                <a:lnTo>
                  <a:pt x="161137" y="306552"/>
                </a:lnTo>
                <a:lnTo>
                  <a:pt x="15697" y="306552"/>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7" name="object 20">
            <a:extLst>
              <a:ext uri="{FF2B5EF4-FFF2-40B4-BE49-F238E27FC236}">
                <a16:creationId xmlns:a16="http://schemas.microsoft.com/office/drawing/2014/main" id="{00000000-0008-0000-0000-000011000000}"/>
              </a:ext>
            </a:extLst>
          </xdr:cNvPr>
          <xdr:cNvSpPr/>
        </xdr:nvSpPr>
        <xdr:spPr>
          <a:xfrm>
            <a:off x="7806492" y="5927682"/>
            <a:ext cx="266056" cy="325022"/>
          </a:xfrm>
          <a:custGeom>
            <a:avLst/>
            <a:gdLst/>
            <a:ahLst/>
            <a:cxnLst/>
            <a:rect l="l" t="t" r="r" b="b"/>
            <a:pathLst>
              <a:path w="272529" h="332930">
                <a:moveTo>
                  <a:pt x="0" y="330263"/>
                </a:moveTo>
                <a:lnTo>
                  <a:pt x="15646" y="324891"/>
                </a:lnTo>
                <a:lnTo>
                  <a:pt x="15646" y="39395"/>
                </a:lnTo>
                <a:lnTo>
                  <a:pt x="272529" y="332930"/>
                </a:lnTo>
                <a:lnTo>
                  <a:pt x="272529" y="2654"/>
                </a:lnTo>
                <a:lnTo>
                  <a:pt x="256882" y="8039"/>
                </a:lnTo>
                <a:lnTo>
                  <a:pt x="256882" y="291757"/>
                </a:lnTo>
                <a:lnTo>
                  <a:pt x="0" y="0"/>
                </a:lnTo>
                <a:lnTo>
                  <a:pt x="0" y="330263"/>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8" name="object 19">
            <a:extLst>
              <a:ext uri="{FF2B5EF4-FFF2-40B4-BE49-F238E27FC236}">
                <a16:creationId xmlns:a16="http://schemas.microsoft.com/office/drawing/2014/main" id="{00000000-0008-0000-0000-000012000000}"/>
              </a:ext>
            </a:extLst>
          </xdr:cNvPr>
          <xdr:cNvSpPr/>
        </xdr:nvSpPr>
        <xdr:spPr>
          <a:xfrm>
            <a:off x="8260418" y="6188514"/>
            <a:ext cx="148433" cy="311737"/>
          </a:xfrm>
          <a:custGeom>
            <a:avLst/>
            <a:gdLst/>
            <a:ahLst/>
            <a:cxnLst/>
            <a:rect l="l" t="t" r="r" b="b"/>
            <a:pathLst>
              <a:path w="152044" h="319322">
                <a:moveTo>
                  <a:pt x="152044" y="11820"/>
                </a:moveTo>
                <a:lnTo>
                  <a:pt x="141978" y="0"/>
                </a:lnTo>
                <a:lnTo>
                  <a:pt x="132069" y="9074"/>
                </a:lnTo>
                <a:lnTo>
                  <a:pt x="121242" y="17192"/>
                </a:lnTo>
                <a:lnTo>
                  <a:pt x="109553" y="24326"/>
                </a:lnTo>
                <a:lnTo>
                  <a:pt x="97062" y="30443"/>
                </a:lnTo>
                <a:lnTo>
                  <a:pt x="83826" y="35516"/>
                </a:lnTo>
                <a:lnTo>
                  <a:pt x="69904" y="39513"/>
                </a:lnTo>
                <a:lnTo>
                  <a:pt x="55354" y="42406"/>
                </a:lnTo>
                <a:lnTo>
                  <a:pt x="40233" y="44163"/>
                </a:lnTo>
                <a:lnTo>
                  <a:pt x="56238" y="57525"/>
                </a:lnTo>
                <a:lnTo>
                  <a:pt x="73697" y="54124"/>
                </a:lnTo>
                <a:lnTo>
                  <a:pt x="89844" y="49528"/>
                </a:lnTo>
                <a:lnTo>
                  <a:pt x="104711" y="43828"/>
                </a:lnTo>
                <a:lnTo>
                  <a:pt x="118332" y="37116"/>
                </a:lnTo>
                <a:lnTo>
                  <a:pt x="130740" y="29483"/>
                </a:lnTo>
                <a:lnTo>
                  <a:pt x="141966" y="21021"/>
                </a:lnTo>
                <a:lnTo>
                  <a:pt x="152044" y="11820"/>
                </a:lnTo>
                <a:close/>
              </a:path>
              <a:path w="152044" h="319322">
                <a:moveTo>
                  <a:pt x="181216" y="-100684"/>
                </a:moveTo>
                <a:lnTo>
                  <a:pt x="180729" y="-87761"/>
                </a:lnTo>
                <a:lnTo>
                  <a:pt x="178879" y="-72836"/>
                </a:lnTo>
                <a:lnTo>
                  <a:pt x="175704" y="-58657"/>
                </a:lnTo>
                <a:lnTo>
                  <a:pt x="171261" y="-45253"/>
                </a:lnTo>
                <a:lnTo>
                  <a:pt x="165609" y="-32656"/>
                </a:lnTo>
                <a:lnTo>
                  <a:pt x="158806" y="-20895"/>
                </a:lnTo>
                <a:lnTo>
                  <a:pt x="150909" y="-9999"/>
                </a:lnTo>
                <a:lnTo>
                  <a:pt x="141978" y="0"/>
                </a:lnTo>
                <a:lnTo>
                  <a:pt x="152044" y="11820"/>
                </a:lnTo>
                <a:lnTo>
                  <a:pt x="161007" y="1973"/>
                </a:lnTo>
                <a:lnTo>
                  <a:pt x="168887" y="-8429"/>
                </a:lnTo>
                <a:lnTo>
                  <a:pt x="175717" y="-19296"/>
                </a:lnTo>
                <a:lnTo>
                  <a:pt x="181531" y="-30536"/>
                </a:lnTo>
                <a:lnTo>
                  <a:pt x="186360" y="-42057"/>
                </a:lnTo>
                <a:lnTo>
                  <a:pt x="190237" y="-53768"/>
                </a:lnTo>
                <a:lnTo>
                  <a:pt x="193196" y="-65577"/>
                </a:lnTo>
                <a:lnTo>
                  <a:pt x="195269" y="-77394"/>
                </a:lnTo>
                <a:lnTo>
                  <a:pt x="196488" y="-89127"/>
                </a:lnTo>
                <a:lnTo>
                  <a:pt x="196888" y="-100684"/>
                </a:lnTo>
                <a:lnTo>
                  <a:pt x="196882" y="-102171"/>
                </a:lnTo>
                <a:lnTo>
                  <a:pt x="196090" y="-118107"/>
                </a:lnTo>
                <a:lnTo>
                  <a:pt x="194000" y="-133356"/>
                </a:lnTo>
                <a:lnTo>
                  <a:pt x="190674" y="-147891"/>
                </a:lnTo>
                <a:lnTo>
                  <a:pt x="186171" y="-161685"/>
                </a:lnTo>
                <a:lnTo>
                  <a:pt x="180550" y="-174711"/>
                </a:lnTo>
                <a:lnTo>
                  <a:pt x="173873" y="-186942"/>
                </a:lnTo>
                <a:lnTo>
                  <a:pt x="166198" y="-198350"/>
                </a:lnTo>
                <a:lnTo>
                  <a:pt x="157585" y="-208909"/>
                </a:lnTo>
                <a:lnTo>
                  <a:pt x="148095" y="-218591"/>
                </a:lnTo>
                <a:lnTo>
                  <a:pt x="137788" y="-227369"/>
                </a:lnTo>
                <a:lnTo>
                  <a:pt x="126723" y="-235216"/>
                </a:lnTo>
                <a:lnTo>
                  <a:pt x="114960" y="-242105"/>
                </a:lnTo>
                <a:lnTo>
                  <a:pt x="102559" y="-248009"/>
                </a:lnTo>
                <a:lnTo>
                  <a:pt x="89580" y="-252900"/>
                </a:lnTo>
                <a:lnTo>
                  <a:pt x="76083" y="-256751"/>
                </a:lnTo>
                <a:lnTo>
                  <a:pt x="62128" y="-259536"/>
                </a:lnTo>
                <a:lnTo>
                  <a:pt x="47775" y="-261227"/>
                </a:lnTo>
                <a:lnTo>
                  <a:pt x="33083" y="-261796"/>
                </a:lnTo>
                <a:lnTo>
                  <a:pt x="0" y="-261796"/>
                </a:lnTo>
                <a:lnTo>
                  <a:pt x="0" y="60376"/>
                </a:lnTo>
                <a:lnTo>
                  <a:pt x="17253" y="60376"/>
                </a:lnTo>
                <a:lnTo>
                  <a:pt x="37435" y="59640"/>
                </a:lnTo>
                <a:lnTo>
                  <a:pt x="56238" y="57525"/>
                </a:lnTo>
                <a:lnTo>
                  <a:pt x="40233" y="44163"/>
                </a:lnTo>
                <a:lnTo>
                  <a:pt x="24599" y="44755"/>
                </a:lnTo>
                <a:lnTo>
                  <a:pt x="15621" y="44755"/>
                </a:lnTo>
                <a:lnTo>
                  <a:pt x="15621" y="-246175"/>
                </a:lnTo>
                <a:lnTo>
                  <a:pt x="24599" y="-246175"/>
                </a:lnTo>
                <a:lnTo>
                  <a:pt x="37639" y="-245765"/>
                </a:lnTo>
                <a:lnTo>
                  <a:pt x="52848" y="-244202"/>
                </a:lnTo>
                <a:lnTo>
                  <a:pt x="67496" y="-241499"/>
                </a:lnTo>
                <a:lnTo>
                  <a:pt x="81526" y="-237687"/>
                </a:lnTo>
                <a:lnTo>
                  <a:pt x="94880" y="-232794"/>
                </a:lnTo>
                <a:lnTo>
                  <a:pt x="107498" y="-226851"/>
                </a:lnTo>
                <a:lnTo>
                  <a:pt x="119325" y="-219888"/>
                </a:lnTo>
                <a:lnTo>
                  <a:pt x="130300" y="-211934"/>
                </a:lnTo>
                <a:lnTo>
                  <a:pt x="140367" y="-203020"/>
                </a:lnTo>
                <a:lnTo>
                  <a:pt x="149466" y="-193174"/>
                </a:lnTo>
                <a:lnTo>
                  <a:pt x="157541" y="-182427"/>
                </a:lnTo>
                <a:lnTo>
                  <a:pt x="164533" y="-170808"/>
                </a:lnTo>
                <a:lnTo>
                  <a:pt x="170384" y="-158348"/>
                </a:lnTo>
                <a:lnTo>
                  <a:pt x="175036" y="-145075"/>
                </a:lnTo>
                <a:lnTo>
                  <a:pt x="178430" y="-131021"/>
                </a:lnTo>
                <a:lnTo>
                  <a:pt x="180510" y="-116214"/>
                </a:lnTo>
                <a:lnTo>
                  <a:pt x="181216" y="-100684"/>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9" name="object 17">
            <a:extLst>
              <a:ext uri="{FF2B5EF4-FFF2-40B4-BE49-F238E27FC236}">
                <a16:creationId xmlns:a16="http://schemas.microsoft.com/office/drawing/2014/main" id="{00000000-0008-0000-0000-000013000000}"/>
              </a:ext>
            </a:extLst>
          </xdr:cNvPr>
          <xdr:cNvSpPr/>
        </xdr:nvSpPr>
        <xdr:spPr>
          <a:xfrm>
            <a:off x="8613844" y="6022240"/>
            <a:ext cx="16109" cy="133836"/>
          </a:xfrm>
          <a:custGeom>
            <a:avLst/>
            <a:gdLst/>
            <a:ahLst/>
            <a:cxnLst/>
            <a:rect l="l" t="t" r="r" b="b"/>
            <a:pathLst>
              <a:path w="16501" h="137092">
                <a:moveTo>
                  <a:pt x="0" y="69632"/>
                </a:moveTo>
                <a:lnTo>
                  <a:pt x="437" y="81910"/>
                </a:lnTo>
                <a:lnTo>
                  <a:pt x="2092" y="96353"/>
                </a:lnTo>
                <a:lnTo>
                  <a:pt x="4932" y="110399"/>
                </a:lnTo>
                <a:lnTo>
                  <a:pt x="8903" y="123996"/>
                </a:lnTo>
                <a:lnTo>
                  <a:pt x="13956" y="137092"/>
                </a:lnTo>
                <a:lnTo>
                  <a:pt x="16369" y="84309"/>
                </a:lnTo>
                <a:lnTo>
                  <a:pt x="15671" y="69632"/>
                </a:lnTo>
                <a:lnTo>
                  <a:pt x="15677" y="68275"/>
                </a:lnTo>
                <a:lnTo>
                  <a:pt x="16501" y="53635"/>
                </a:lnTo>
                <a:lnTo>
                  <a:pt x="14904" y="0"/>
                </a:lnTo>
                <a:lnTo>
                  <a:pt x="9677" y="13009"/>
                </a:lnTo>
                <a:lnTo>
                  <a:pt x="5521" y="26528"/>
                </a:lnTo>
                <a:lnTo>
                  <a:pt x="2488" y="40506"/>
                </a:lnTo>
                <a:lnTo>
                  <a:pt x="630" y="54892"/>
                </a:lnTo>
                <a:lnTo>
                  <a:pt x="0" y="69632"/>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20" name="object 18">
            <a:extLst>
              <a:ext uri="{FF2B5EF4-FFF2-40B4-BE49-F238E27FC236}">
                <a16:creationId xmlns:a16="http://schemas.microsoft.com/office/drawing/2014/main" id="{00000000-0008-0000-0000-000014000000}"/>
              </a:ext>
            </a:extLst>
          </xdr:cNvPr>
          <xdr:cNvSpPr/>
        </xdr:nvSpPr>
        <xdr:spPr>
          <a:xfrm>
            <a:off x="8627469" y="5925073"/>
            <a:ext cx="316617" cy="330242"/>
          </a:xfrm>
          <a:custGeom>
            <a:avLst/>
            <a:gdLst/>
            <a:ahLst/>
            <a:cxnLst/>
            <a:rect l="l" t="t" r="r" b="b"/>
            <a:pathLst>
              <a:path w="324321" h="338277">
                <a:moveTo>
                  <a:pt x="85540" y="323366"/>
                </a:moveTo>
                <a:lnTo>
                  <a:pt x="98546" y="328595"/>
                </a:lnTo>
                <a:lnTo>
                  <a:pt x="112063" y="332753"/>
                </a:lnTo>
                <a:lnTo>
                  <a:pt x="126038" y="335787"/>
                </a:lnTo>
                <a:lnTo>
                  <a:pt x="140420" y="337646"/>
                </a:lnTo>
                <a:lnTo>
                  <a:pt x="155157" y="338277"/>
                </a:lnTo>
                <a:lnTo>
                  <a:pt x="167485" y="337836"/>
                </a:lnTo>
                <a:lnTo>
                  <a:pt x="181937" y="336178"/>
                </a:lnTo>
                <a:lnTo>
                  <a:pt x="195990" y="333336"/>
                </a:lnTo>
                <a:lnTo>
                  <a:pt x="209591" y="329361"/>
                </a:lnTo>
                <a:lnTo>
                  <a:pt x="222689" y="324307"/>
                </a:lnTo>
                <a:lnTo>
                  <a:pt x="235233" y="318224"/>
                </a:lnTo>
                <a:lnTo>
                  <a:pt x="247171" y="311165"/>
                </a:lnTo>
                <a:lnTo>
                  <a:pt x="258451" y="303181"/>
                </a:lnTo>
                <a:lnTo>
                  <a:pt x="269021" y="294325"/>
                </a:lnTo>
                <a:lnTo>
                  <a:pt x="278830" y="284647"/>
                </a:lnTo>
                <a:lnTo>
                  <a:pt x="287826" y="274201"/>
                </a:lnTo>
                <a:lnTo>
                  <a:pt x="295957" y="263037"/>
                </a:lnTo>
                <a:lnTo>
                  <a:pt x="303172" y="251208"/>
                </a:lnTo>
                <a:lnTo>
                  <a:pt x="309419" y="238765"/>
                </a:lnTo>
                <a:lnTo>
                  <a:pt x="314646" y="225761"/>
                </a:lnTo>
                <a:lnTo>
                  <a:pt x="318801" y="212247"/>
                </a:lnTo>
                <a:lnTo>
                  <a:pt x="321833" y="198274"/>
                </a:lnTo>
                <a:lnTo>
                  <a:pt x="323690" y="183896"/>
                </a:lnTo>
                <a:lnTo>
                  <a:pt x="324321" y="169163"/>
                </a:lnTo>
                <a:lnTo>
                  <a:pt x="323878" y="156800"/>
                </a:lnTo>
                <a:lnTo>
                  <a:pt x="322217" y="142356"/>
                </a:lnTo>
                <a:lnTo>
                  <a:pt x="319373" y="128310"/>
                </a:lnTo>
                <a:lnTo>
                  <a:pt x="315398" y="114714"/>
                </a:lnTo>
                <a:lnTo>
                  <a:pt x="310344" y="101620"/>
                </a:lnTo>
                <a:lnTo>
                  <a:pt x="304261" y="89080"/>
                </a:lnTo>
                <a:lnTo>
                  <a:pt x="297203" y="77145"/>
                </a:lnTo>
                <a:lnTo>
                  <a:pt x="289219" y="65867"/>
                </a:lnTo>
                <a:lnTo>
                  <a:pt x="280363" y="55298"/>
                </a:lnTo>
                <a:lnTo>
                  <a:pt x="270685" y="45491"/>
                </a:lnTo>
                <a:lnTo>
                  <a:pt x="260238" y="36495"/>
                </a:lnTo>
                <a:lnTo>
                  <a:pt x="249073" y="28365"/>
                </a:lnTo>
                <a:lnTo>
                  <a:pt x="237242" y="21150"/>
                </a:lnTo>
                <a:lnTo>
                  <a:pt x="224796" y="14903"/>
                </a:lnTo>
                <a:lnTo>
                  <a:pt x="211787" y="9676"/>
                </a:lnTo>
                <a:lnTo>
                  <a:pt x="198267" y="5520"/>
                </a:lnTo>
                <a:lnTo>
                  <a:pt x="184287" y="2488"/>
                </a:lnTo>
                <a:lnTo>
                  <a:pt x="169900" y="630"/>
                </a:lnTo>
                <a:lnTo>
                  <a:pt x="155157" y="0"/>
                </a:lnTo>
                <a:lnTo>
                  <a:pt x="142838" y="440"/>
                </a:lnTo>
                <a:lnTo>
                  <a:pt x="128396" y="2098"/>
                </a:lnTo>
                <a:lnTo>
                  <a:pt x="114352" y="4941"/>
                </a:lnTo>
                <a:lnTo>
                  <a:pt x="100757" y="8915"/>
                </a:lnTo>
                <a:lnTo>
                  <a:pt x="87664" y="13970"/>
                </a:lnTo>
                <a:lnTo>
                  <a:pt x="75125" y="20053"/>
                </a:lnTo>
                <a:lnTo>
                  <a:pt x="63191" y="27114"/>
                </a:lnTo>
                <a:lnTo>
                  <a:pt x="51913" y="35099"/>
                </a:lnTo>
                <a:lnTo>
                  <a:pt x="41345" y="43957"/>
                </a:lnTo>
                <a:lnTo>
                  <a:pt x="31537" y="53636"/>
                </a:lnTo>
                <a:lnTo>
                  <a:pt x="22542" y="64085"/>
                </a:lnTo>
                <a:lnTo>
                  <a:pt x="14411" y="75252"/>
                </a:lnTo>
                <a:lnTo>
                  <a:pt x="7195" y="87084"/>
                </a:lnTo>
                <a:lnTo>
                  <a:pt x="948" y="99531"/>
                </a:lnTo>
                <a:lnTo>
                  <a:pt x="2544" y="153166"/>
                </a:lnTo>
                <a:lnTo>
                  <a:pt x="4713" y="138916"/>
                </a:lnTo>
                <a:lnTo>
                  <a:pt x="8163" y="125121"/>
                </a:lnTo>
                <a:lnTo>
                  <a:pt x="12831" y="111844"/>
                </a:lnTo>
                <a:lnTo>
                  <a:pt x="18652" y="99151"/>
                </a:lnTo>
                <a:lnTo>
                  <a:pt x="25562" y="87104"/>
                </a:lnTo>
                <a:lnTo>
                  <a:pt x="33498" y="75769"/>
                </a:lnTo>
                <a:lnTo>
                  <a:pt x="42395" y="65209"/>
                </a:lnTo>
                <a:lnTo>
                  <a:pt x="52189" y="55488"/>
                </a:lnTo>
                <a:lnTo>
                  <a:pt x="62816" y="46670"/>
                </a:lnTo>
                <a:lnTo>
                  <a:pt x="74213" y="38821"/>
                </a:lnTo>
                <a:lnTo>
                  <a:pt x="86314" y="32003"/>
                </a:lnTo>
                <a:lnTo>
                  <a:pt x="99057" y="26281"/>
                </a:lnTo>
                <a:lnTo>
                  <a:pt x="112376" y="21719"/>
                </a:lnTo>
                <a:lnTo>
                  <a:pt x="126209" y="18381"/>
                </a:lnTo>
                <a:lnTo>
                  <a:pt x="140490" y="16331"/>
                </a:lnTo>
                <a:lnTo>
                  <a:pt x="155157" y="15633"/>
                </a:lnTo>
                <a:lnTo>
                  <a:pt x="156597" y="15640"/>
                </a:lnTo>
                <a:lnTo>
                  <a:pt x="171237" y="16471"/>
                </a:lnTo>
                <a:lnTo>
                  <a:pt x="185485" y="18647"/>
                </a:lnTo>
                <a:lnTo>
                  <a:pt x="199277" y="22105"/>
                </a:lnTo>
                <a:lnTo>
                  <a:pt x="212549" y="26780"/>
                </a:lnTo>
                <a:lnTo>
                  <a:pt x="225238" y="32607"/>
                </a:lnTo>
                <a:lnTo>
                  <a:pt x="237279" y="39524"/>
                </a:lnTo>
                <a:lnTo>
                  <a:pt x="248609" y="47466"/>
                </a:lnTo>
                <a:lnTo>
                  <a:pt x="259163" y="56368"/>
                </a:lnTo>
                <a:lnTo>
                  <a:pt x="268877" y="66168"/>
                </a:lnTo>
                <a:lnTo>
                  <a:pt x="277688" y="76800"/>
                </a:lnTo>
                <a:lnTo>
                  <a:pt x="285532" y="88201"/>
                </a:lnTo>
                <a:lnTo>
                  <a:pt x="292345" y="100307"/>
                </a:lnTo>
                <a:lnTo>
                  <a:pt x="298062" y="113053"/>
                </a:lnTo>
                <a:lnTo>
                  <a:pt x="302620" y="126376"/>
                </a:lnTo>
                <a:lnTo>
                  <a:pt x="305955" y="140211"/>
                </a:lnTo>
                <a:lnTo>
                  <a:pt x="308003" y="154495"/>
                </a:lnTo>
                <a:lnTo>
                  <a:pt x="308700" y="169163"/>
                </a:lnTo>
                <a:lnTo>
                  <a:pt x="308693" y="170562"/>
                </a:lnTo>
                <a:lnTo>
                  <a:pt x="307866" y="185200"/>
                </a:lnTo>
                <a:lnTo>
                  <a:pt x="305693" y="199447"/>
                </a:lnTo>
                <a:lnTo>
                  <a:pt x="302239" y="213238"/>
                </a:lnTo>
                <a:lnTo>
                  <a:pt x="297568" y="226508"/>
                </a:lnTo>
                <a:lnTo>
                  <a:pt x="291743" y="239196"/>
                </a:lnTo>
                <a:lnTo>
                  <a:pt x="284828" y="251235"/>
                </a:lnTo>
                <a:lnTo>
                  <a:pt x="276888" y="262563"/>
                </a:lnTo>
                <a:lnTo>
                  <a:pt x="267986" y="273115"/>
                </a:lnTo>
                <a:lnTo>
                  <a:pt x="258187" y="282828"/>
                </a:lnTo>
                <a:lnTo>
                  <a:pt x="247554" y="291638"/>
                </a:lnTo>
                <a:lnTo>
                  <a:pt x="236151" y="299480"/>
                </a:lnTo>
                <a:lnTo>
                  <a:pt x="224043" y="306291"/>
                </a:lnTo>
                <a:lnTo>
                  <a:pt x="211293" y="312008"/>
                </a:lnTo>
                <a:lnTo>
                  <a:pt x="197966" y="316565"/>
                </a:lnTo>
                <a:lnTo>
                  <a:pt x="184124" y="319899"/>
                </a:lnTo>
                <a:lnTo>
                  <a:pt x="169833" y="321946"/>
                </a:lnTo>
                <a:lnTo>
                  <a:pt x="155157" y="322643"/>
                </a:lnTo>
                <a:lnTo>
                  <a:pt x="153842" y="322637"/>
                </a:lnTo>
                <a:lnTo>
                  <a:pt x="139205" y="321818"/>
                </a:lnTo>
                <a:lnTo>
                  <a:pt x="124959" y="319652"/>
                </a:lnTo>
                <a:lnTo>
                  <a:pt x="111167" y="316205"/>
                </a:lnTo>
                <a:lnTo>
                  <a:pt x="97894" y="311540"/>
                </a:lnTo>
                <a:lnTo>
                  <a:pt x="85204" y="305720"/>
                </a:lnTo>
                <a:lnTo>
                  <a:pt x="73161" y="298811"/>
                </a:lnTo>
                <a:lnTo>
                  <a:pt x="61829" y="290875"/>
                </a:lnTo>
                <a:lnTo>
                  <a:pt x="51273" y="281978"/>
                </a:lnTo>
                <a:lnTo>
                  <a:pt x="41555" y="272182"/>
                </a:lnTo>
                <a:lnTo>
                  <a:pt x="32741" y="261552"/>
                </a:lnTo>
                <a:lnTo>
                  <a:pt x="24894" y="250152"/>
                </a:lnTo>
                <a:lnTo>
                  <a:pt x="18079" y="238046"/>
                </a:lnTo>
                <a:lnTo>
                  <a:pt x="12359" y="225298"/>
                </a:lnTo>
                <a:lnTo>
                  <a:pt x="7798" y="211972"/>
                </a:lnTo>
                <a:lnTo>
                  <a:pt x="4461" y="198131"/>
                </a:lnTo>
                <a:lnTo>
                  <a:pt x="2412" y="183841"/>
                </a:lnTo>
                <a:lnTo>
                  <a:pt x="0" y="236623"/>
                </a:lnTo>
                <a:lnTo>
                  <a:pt x="6080" y="249166"/>
                </a:lnTo>
                <a:lnTo>
                  <a:pt x="13138" y="261103"/>
                </a:lnTo>
                <a:lnTo>
                  <a:pt x="21121" y="272383"/>
                </a:lnTo>
                <a:lnTo>
                  <a:pt x="29977" y="282955"/>
                </a:lnTo>
                <a:lnTo>
                  <a:pt x="39654" y="292766"/>
                </a:lnTo>
                <a:lnTo>
                  <a:pt x="50101" y="301764"/>
                </a:lnTo>
                <a:lnTo>
                  <a:pt x="61265" y="309898"/>
                </a:lnTo>
                <a:lnTo>
                  <a:pt x="73096" y="317116"/>
                </a:lnTo>
                <a:lnTo>
                  <a:pt x="85540" y="323366"/>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21" name="object 16">
            <a:extLst>
              <a:ext uri="{FF2B5EF4-FFF2-40B4-BE49-F238E27FC236}">
                <a16:creationId xmlns:a16="http://schemas.microsoft.com/office/drawing/2014/main" id="{00000000-0008-0000-0000-000015000000}"/>
              </a:ext>
            </a:extLst>
          </xdr:cNvPr>
          <xdr:cNvSpPr/>
        </xdr:nvSpPr>
        <xdr:spPr>
          <a:xfrm>
            <a:off x="6248400" y="5920590"/>
            <a:ext cx="305036" cy="332163"/>
          </a:xfrm>
          <a:custGeom>
            <a:avLst/>
            <a:gdLst/>
            <a:ahLst/>
            <a:cxnLst/>
            <a:rect l="l" t="t" r="r" b="b"/>
            <a:pathLst>
              <a:path w="312458" h="340245">
                <a:moveTo>
                  <a:pt x="157403" y="0"/>
                </a:moveTo>
                <a:lnTo>
                  <a:pt x="0" y="333489"/>
                </a:lnTo>
                <a:lnTo>
                  <a:pt x="14363" y="340245"/>
                </a:lnTo>
                <a:lnTo>
                  <a:pt x="157276" y="37414"/>
                </a:lnTo>
                <a:lnTo>
                  <a:pt x="298068" y="340245"/>
                </a:lnTo>
                <a:lnTo>
                  <a:pt x="312458" y="333540"/>
                </a:lnTo>
                <a:lnTo>
                  <a:pt x="157403" y="0"/>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schemeClr val="bg1">
                  <a:lumMod val="65000"/>
                </a:schemeClr>
              </a:solidFill>
              <a:latin typeface="MyriadPro-Regularo)"/>
            </a:endParaRPr>
          </a:p>
        </xdr:txBody>
      </xdr:sp>
    </xdr:grpSp>
    <xdr:clientData/>
  </xdr:twoCellAnchor>
  <xdr:oneCellAnchor>
    <xdr:from>
      <xdr:col>1</xdr:col>
      <xdr:colOff>152400</xdr:colOff>
      <xdr:row>6</xdr:row>
      <xdr:rowOff>95250</xdr:rowOff>
    </xdr:from>
    <xdr:ext cx="1530484" cy="805519"/>
    <xdr:pic>
      <xdr:nvPicPr>
        <xdr:cNvPr id="22" name="Picture 2" descr="logo">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428750"/>
          <a:ext cx="1530484" cy="8055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726281</xdr:colOff>
      <xdr:row>36</xdr:row>
      <xdr:rowOff>71437</xdr:rowOff>
    </xdr:from>
    <xdr:to>
      <xdr:col>3</xdr:col>
      <xdr:colOff>53181</xdr:colOff>
      <xdr:row>48</xdr:row>
      <xdr:rowOff>130968</xdr:rowOff>
    </xdr:to>
    <xdr:sp macro="" textlink="">
      <xdr:nvSpPr>
        <xdr:cNvPr id="23" name="Rectángulo redondeado 13">
          <a:extLst>
            <a:ext uri="{FF2B5EF4-FFF2-40B4-BE49-F238E27FC236}">
              <a16:creationId xmlns:a16="http://schemas.microsoft.com/office/drawing/2014/main" id="{10581B4B-5EE0-4939-A538-E2D79E166B18}"/>
            </a:ext>
          </a:extLst>
        </xdr:cNvPr>
        <xdr:cNvSpPr/>
      </xdr:nvSpPr>
      <xdr:spPr>
        <a:xfrm>
          <a:off x="1488281" y="7000875"/>
          <a:ext cx="1184275" cy="2345531"/>
        </a:xfrm>
        <a:prstGeom prst="roundRect">
          <a:avLst>
            <a:gd name="adj" fmla="val 0"/>
          </a:avLst>
        </a:prstGeom>
        <a:solidFill>
          <a:schemeClr val="bg1">
            <a:lumMod val="50000"/>
          </a:schemeClr>
        </a:solidFill>
        <a:ln w="9525">
          <a:solidFill>
            <a:schemeClr val="bg1">
              <a:lumMod val="65000"/>
            </a:schemeClr>
          </a:solidFill>
        </a:ln>
      </xdr:spPr>
      <xdr:txBody>
        <a:bodyPr vert="horz" wrap="square" lIns="36000" tIns="45720" rIns="36000" bIns="45720" rtlCol="0" anchor="ctr">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100" b="1">
              <a:solidFill>
                <a:schemeClr val="bg1"/>
              </a:solidFill>
              <a:latin typeface="Calibri" panose="020F0502020204030204" pitchFamily="34" charset="0"/>
            </a:rPr>
            <a:t>Periodicidad para valorar al paciente de acuerdo al Modelo de estratificación de Enfermedades Inmunomediadas</a:t>
          </a:r>
          <a:endParaRPr lang="en-US" sz="1100" b="1">
            <a:solidFill>
              <a:schemeClr val="bg1"/>
            </a:solidFill>
            <a:latin typeface="Calibri" panose="020F0502020204030204" pitchFamily="34" charset="0"/>
          </a:endParaRPr>
        </a:p>
      </xdr:txBody>
    </xdr:sp>
    <xdr:clientData/>
  </xdr:twoCellAnchor>
  <xdr:twoCellAnchor>
    <xdr:from>
      <xdr:col>5</xdr:col>
      <xdr:colOff>52723</xdr:colOff>
      <xdr:row>36</xdr:row>
      <xdr:rowOff>72162</xdr:rowOff>
    </xdr:from>
    <xdr:to>
      <xdr:col>8</xdr:col>
      <xdr:colOff>558800</xdr:colOff>
      <xdr:row>38</xdr:row>
      <xdr:rowOff>15162</xdr:rowOff>
    </xdr:to>
    <xdr:sp macro="" textlink="">
      <xdr:nvSpPr>
        <xdr:cNvPr id="24" name="Rectángulo redondeado 14">
          <a:extLst>
            <a:ext uri="{FF2B5EF4-FFF2-40B4-BE49-F238E27FC236}">
              <a16:creationId xmlns:a16="http://schemas.microsoft.com/office/drawing/2014/main" id="{5D9F3055-6089-4EA3-9000-B6ADA4F1E097}"/>
            </a:ext>
          </a:extLst>
        </xdr:cNvPr>
        <xdr:cNvSpPr/>
      </xdr:nvSpPr>
      <xdr:spPr>
        <a:xfrm>
          <a:off x="4196098" y="6823006"/>
          <a:ext cx="3184983" cy="324000"/>
        </a:xfrm>
        <a:prstGeom prst="roundRect">
          <a:avLst>
            <a:gd name="adj" fmla="val 0"/>
          </a:avLst>
        </a:prstGeom>
        <a:solidFill>
          <a:schemeClr val="bg1"/>
        </a:solidFill>
        <a:ln w="9525">
          <a:solidFill>
            <a:schemeClr val="bg1">
              <a:lumMod val="65000"/>
            </a:schemeClr>
          </a:solidFill>
        </a:ln>
      </xdr:spPr>
      <xdr:txBody>
        <a:bodyPr vert="horz" wrap="square" lIns="91440" tIns="45720" rIns="91440" bIns="45720" rtlCol="0" anchor="ctr">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100">
              <a:latin typeface="Calibri" panose="020F0502020204030204" pitchFamily="34" charset="0"/>
            </a:rPr>
            <a:t>Al inicio del tratamiento</a:t>
          </a:r>
          <a:endParaRPr lang="en-US" sz="1100">
            <a:latin typeface="Calibri" panose="020F0502020204030204" pitchFamily="34" charset="0"/>
          </a:endParaRPr>
        </a:p>
      </xdr:txBody>
    </xdr:sp>
    <xdr:clientData/>
  </xdr:twoCellAnchor>
  <xdr:twoCellAnchor>
    <xdr:from>
      <xdr:col>5</xdr:col>
      <xdr:colOff>52723</xdr:colOff>
      <xdr:row>38</xdr:row>
      <xdr:rowOff>68467</xdr:rowOff>
    </xdr:from>
    <xdr:to>
      <xdr:col>8</xdr:col>
      <xdr:colOff>558800</xdr:colOff>
      <xdr:row>40</xdr:row>
      <xdr:rowOff>11467</xdr:rowOff>
    </xdr:to>
    <xdr:sp macro="" textlink="">
      <xdr:nvSpPr>
        <xdr:cNvPr id="25" name="Rectángulo redondeado 17">
          <a:extLst>
            <a:ext uri="{FF2B5EF4-FFF2-40B4-BE49-F238E27FC236}">
              <a16:creationId xmlns:a16="http://schemas.microsoft.com/office/drawing/2014/main" id="{9F92DFD7-D664-4601-A05A-B680B3DA3163}"/>
            </a:ext>
          </a:extLst>
        </xdr:cNvPr>
        <xdr:cNvSpPr/>
      </xdr:nvSpPr>
      <xdr:spPr>
        <a:xfrm>
          <a:off x="4199761" y="7395390"/>
          <a:ext cx="3180404" cy="324000"/>
        </a:xfrm>
        <a:prstGeom prst="roundRect">
          <a:avLst>
            <a:gd name="adj" fmla="val 0"/>
          </a:avLst>
        </a:prstGeom>
        <a:solidFill>
          <a:schemeClr val="bg1"/>
        </a:solidFill>
        <a:ln w="9525">
          <a:solidFill>
            <a:schemeClr val="bg1">
              <a:lumMod val="65000"/>
            </a:schemeClr>
          </a:solidFill>
        </a:ln>
      </xdr:spPr>
      <xdr:txBody>
        <a:bodyPr vert="horz" wrap="square" lIns="91440" tIns="45720" rIns="91440" bIns="45720" rtlCol="0" anchor="ctr">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100">
              <a:latin typeface="Calibri" panose="020F0502020204030204" pitchFamily="34" charset="0"/>
            </a:rPr>
            <a:t>Periodicidad semestral</a:t>
          </a:r>
          <a:endParaRPr lang="en-US" sz="1100">
            <a:latin typeface="Calibri" panose="020F0502020204030204" pitchFamily="34" charset="0"/>
          </a:endParaRPr>
        </a:p>
      </xdr:txBody>
    </xdr:sp>
    <xdr:clientData/>
  </xdr:twoCellAnchor>
  <xdr:twoCellAnchor>
    <xdr:from>
      <xdr:col>3</xdr:col>
      <xdr:colOff>112952</xdr:colOff>
      <xdr:row>36</xdr:row>
      <xdr:rowOff>71437</xdr:rowOff>
    </xdr:from>
    <xdr:to>
      <xdr:col>4</xdr:col>
      <xdr:colOff>754952</xdr:colOff>
      <xdr:row>38</xdr:row>
      <xdr:rowOff>14437</xdr:rowOff>
    </xdr:to>
    <xdr:sp macro="" textlink="">
      <xdr:nvSpPr>
        <xdr:cNvPr id="26" name="Rectángulo redondeado 18">
          <a:extLst>
            <a:ext uri="{FF2B5EF4-FFF2-40B4-BE49-F238E27FC236}">
              <a16:creationId xmlns:a16="http://schemas.microsoft.com/office/drawing/2014/main" id="{D5482308-0BF3-4B88-A0D8-52219441E77F}"/>
            </a:ext>
          </a:extLst>
        </xdr:cNvPr>
        <xdr:cNvSpPr/>
      </xdr:nvSpPr>
      <xdr:spPr>
        <a:xfrm>
          <a:off x="2732327" y="6822281"/>
          <a:ext cx="1404000" cy="324000"/>
        </a:xfrm>
        <a:prstGeom prst="roundRect">
          <a:avLst>
            <a:gd name="adj" fmla="val 0"/>
          </a:avLst>
        </a:prstGeom>
        <a:solidFill>
          <a:schemeClr val="bg1">
            <a:lumMod val="75000"/>
          </a:schemeClr>
        </a:solidFill>
        <a:ln w="9525">
          <a:solidFill>
            <a:schemeClr val="bg1">
              <a:lumMod val="65000"/>
            </a:schemeClr>
          </a:solidFill>
        </a:ln>
      </xdr:spPr>
      <xdr:txBody>
        <a:bodyPr vert="horz" wrap="square" lIns="91440" tIns="45720" rIns="91440" bIns="45720" rtlCol="0" anchor="ctr">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100" b="1">
              <a:latin typeface="Calibri" panose="020F0502020204030204" pitchFamily="34" charset="0"/>
            </a:rPr>
            <a:t>Todos los pacientes</a:t>
          </a:r>
          <a:endParaRPr lang="en-US" sz="1100" b="1">
            <a:latin typeface="Calibri" panose="020F0502020204030204" pitchFamily="34" charset="0"/>
          </a:endParaRPr>
        </a:p>
      </xdr:txBody>
    </xdr:sp>
    <xdr:clientData/>
  </xdr:twoCellAnchor>
  <xdr:twoCellAnchor>
    <xdr:from>
      <xdr:col>3</xdr:col>
      <xdr:colOff>112952</xdr:colOff>
      <xdr:row>38</xdr:row>
      <xdr:rowOff>68467</xdr:rowOff>
    </xdr:from>
    <xdr:to>
      <xdr:col>4</xdr:col>
      <xdr:colOff>754952</xdr:colOff>
      <xdr:row>40</xdr:row>
      <xdr:rowOff>11467</xdr:rowOff>
    </xdr:to>
    <xdr:sp macro="" textlink="">
      <xdr:nvSpPr>
        <xdr:cNvPr id="27" name="Rectángulo redondeado 19">
          <a:extLst>
            <a:ext uri="{FF2B5EF4-FFF2-40B4-BE49-F238E27FC236}">
              <a16:creationId xmlns:a16="http://schemas.microsoft.com/office/drawing/2014/main" id="{AC01D496-FAE9-42D0-A9F5-7A7D2FFA4542}"/>
            </a:ext>
          </a:extLst>
        </xdr:cNvPr>
        <xdr:cNvSpPr/>
      </xdr:nvSpPr>
      <xdr:spPr>
        <a:xfrm>
          <a:off x="2735990" y="7395390"/>
          <a:ext cx="1404000" cy="324000"/>
        </a:xfrm>
        <a:prstGeom prst="roundRect">
          <a:avLst>
            <a:gd name="adj" fmla="val 0"/>
          </a:avLst>
        </a:prstGeom>
        <a:solidFill>
          <a:schemeClr val="accent2">
            <a:lumMod val="20000"/>
            <a:lumOff val="80000"/>
          </a:schemeClr>
        </a:solidFill>
        <a:ln w="3175">
          <a:solidFill>
            <a:srgbClr val="FA3E4B"/>
          </a:solidFill>
        </a:ln>
      </xdr:spPr>
      <xdr:txBody>
        <a:bodyPr wrap="square" lIns="72000" tIns="72000" rIns="72000" bIns="72000" rtlCol="0" anchor="ctr" anchorCtr="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900"/>
            </a:spcAft>
          </a:pPr>
          <a:r>
            <a:rPr lang="es-ES" sz="1100" b="1">
              <a:solidFill>
                <a:prstClr val="black"/>
              </a:solidFill>
              <a:latin typeface="Calibri" panose="020F0502020204030204" pitchFamily="34" charset="0"/>
            </a:rPr>
            <a:t>Pacientes </a:t>
          </a:r>
          <a:r>
            <a:rPr lang="es-ES" sz="1100" b="1">
              <a:solidFill>
                <a:srgbClr val="FA3E4B"/>
              </a:solidFill>
              <a:latin typeface="Calibri" panose="020F0502020204030204" pitchFamily="34" charset="0"/>
            </a:rPr>
            <a:t>Prioridad 1</a:t>
          </a:r>
          <a:endParaRPr lang="en-US" sz="1100" b="1">
            <a:solidFill>
              <a:srgbClr val="FA3E4B"/>
            </a:solidFill>
            <a:latin typeface="Calibri" panose="020F0502020204030204" pitchFamily="34" charset="0"/>
          </a:endParaRPr>
        </a:p>
      </xdr:txBody>
    </xdr:sp>
    <xdr:clientData/>
  </xdr:twoCellAnchor>
  <xdr:twoCellAnchor>
    <xdr:from>
      <xdr:col>5</xdr:col>
      <xdr:colOff>52723</xdr:colOff>
      <xdr:row>45</xdr:row>
      <xdr:rowOff>11906</xdr:rowOff>
    </xdr:from>
    <xdr:to>
      <xdr:col>8</xdr:col>
      <xdr:colOff>558800</xdr:colOff>
      <xdr:row>48</xdr:row>
      <xdr:rowOff>142684</xdr:rowOff>
    </xdr:to>
    <xdr:sp macro="" textlink="">
      <xdr:nvSpPr>
        <xdr:cNvPr id="28" name="Rectángulo redondeado 20">
          <a:extLst>
            <a:ext uri="{FF2B5EF4-FFF2-40B4-BE49-F238E27FC236}">
              <a16:creationId xmlns:a16="http://schemas.microsoft.com/office/drawing/2014/main" id="{7AFDB55E-A22A-4646-AD99-D2B74D54640A}"/>
            </a:ext>
          </a:extLst>
        </xdr:cNvPr>
        <xdr:cNvSpPr/>
      </xdr:nvSpPr>
      <xdr:spPr>
        <a:xfrm>
          <a:off x="4196098" y="8655844"/>
          <a:ext cx="3184983" cy="702278"/>
        </a:xfrm>
        <a:prstGeom prst="roundRect">
          <a:avLst>
            <a:gd name="adj" fmla="val 0"/>
          </a:avLst>
        </a:prstGeom>
        <a:solidFill>
          <a:schemeClr val="bg1"/>
        </a:solidFill>
        <a:ln w="9525">
          <a:solidFill>
            <a:schemeClr val="bg1">
              <a:lumMod val="65000"/>
            </a:schemeClr>
          </a:solidFill>
        </a:ln>
      </xdr:spPr>
      <xdr:txBody>
        <a:bodyPr vert="horz" wrap="square" lIns="91440" tIns="45720" rIns="91440" bIns="45720" rtlCol="0" anchor="ctr">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100">
              <a:latin typeface="Calibri" panose="020F0502020204030204" pitchFamily="34" charset="0"/>
            </a:rPr>
            <a:t>En caso que se detecte la necesidad debido a:</a:t>
          </a:r>
        </a:p>
        <a:p>
          <a:pPr marL="228600" indent="-228600">
            <a:buFont typeface="+mj-lt"/>
            <a:buAutoNum type="alphaLcParenR"/>
          </a:pPr>
          <a:r>
            <a:rPr lang="es-ES" sz="1100">
              <a:latin typeface="Calibri" panose="020F0502020204030204" pitchFamily="34" charset="0"/>
            </a:rPr>
            <a:t>Decisión del profesional.</a:t>
          </a:r>
        </a:p>
        <a:p>
          <a:pPr marL="228600" indent="-228600">
            <a:buFont typeface="+mj-lt"/>
            <a:buAutoNum type="alphaLcParenR"/>
          </a:pPr>
          <a:r>
            <a:rPr lang="es-ES" sz="1100">
              <a:latin typeface="Calibri" panose="020F0502020204030204" pitchFamily="34" charset="0"/>
            </a:rPr>
            <a:t>Cuando exista algún cambio en el tratamiento de la EI.</a:t>
          </a:r>
          <a:endParaRPr lang="en-US" sz="1100">
            <a:latin typeface="Calibri" panose="020F0502020204030204" pitchFamily="34" charset="0"/>
          </a:endParaRPr>
        </a:p>
      </xdr:txBody>
    </xdr:sp>
    <xdr:clientData/>
  </xdr:twoCellAnchor>
  <xdr:twoCellAnchor>
    <xdr:from>
      <xdr:col>3</xdr:col>
      <xdr:colOff>124858</xdr:colOff>
      <xdr:row>45</xdr:row>
      <xdr:rowOff>11906</xdr:rowOff>
    </xdr:from>
    <xdr:to>
      <xdr:col>5</xdr:col>
      <xdr:colOff>4858</xdr:colOff>
      <xdr:row>48</xdr:row>
      <xdr:rowOff>140836</xdr:rowOff>
    </xdr:to>
    <xdr:sp macro="" textlink="">
      <xdr:nvSpPr>
        <xdr:cNvPr id="29" name="Rectángulo redondeado 21">
          <a:extLst>
            <a:ext uri="{FF2B5EF4-FFF2-40B4-BE49-F238E27FC236}">
              <a16:creationId xmlns:a16="http://schemas.microsoft.com/office/drawing/2014/main" id="{D60CBB92-77EA-4B5A-ABE0-267FABA42BBD}"/>
            </a:ext>
          </a:extLst>
        </xdr:cNvPr>
        <xdr:cNvSpPr/>
      </xdr:nvSpPr>
      <xdr:spPr>
        <a:xfrm>
          <a:off x="2744233" y="8655844"/>
          <a:ext cx="1404000" cy="700430"/>
        </a:xfrm>
        <a:prstGeom prst="roundRect">
          <a:avLst>
            <a:gd name="adj" fmla="val 0"/>
          </a:avLst>
        </a:prstGeom>
        <a:solidFill>
          <a:schemeClr val="accent6">
            <a:lumMod val="20000"/>
            <a:lumOff val="80000"/>
          </a:schemeClr>
        </a:solidFill>
        <a:ln w="3175">
          <a:solidFill>
            <a:srgbClr val="17B987"/>
          </a:solidFill>
        </a:ln>
      </xdr:spPr>
      <xdr:txBody>
        <a:bodyPr wrap="square" lIns="72000" tIns="72000" rIns="72000" bIns="72000" rtlCol="0" anchor="ctr" anchorCtr="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900"/>
            </a:spcAft>
          </a:pPr>
          <a:r>
            <a:rPr lang="es-ES" sz="1100" b="1">
              <a:solidFill>
                <a:prstClr val="black"/>
              </a:solidFill>
              <a:latin typeface="Calibri" panose="020F0502020204030204" pitchFamily="34" charset="0"/>
            </a:rPr>
            <a:t>Pacientes </a:t>
          </a:r>
          <a:r>
            <a:rPr lang="es-ES" sz="1100" b="1">
              <a:solidFill>
                <a:srgbClr val="17B987"/>
              </a:solidFill>
              <a:latin typeface="Calibri" panose="020F0502020204030204" pitchFamily="34" charset="0"/>
            </a:rPr>
            <a:t>Prioridad 3</a:t>
          </a:r>
          <a:endParaRPr lang="en-US" sz="1100" b="1">
            <a:solidFill>
              <a:srgbClr val="17B987"/>
            </a:solidFill>
            <a:latin typeface="Calibri" panose="020F0502020204030204" pitchFamily="34" charset="0"/>
          </a:endParaRPr>
        </a:p>
      </xdr:txBody>
    </xdr:sp>
    <xdr:clientData/>
  </xdr:twoCellAnchor>
  <xdr:twoCellAnchor>
    <xdr:from>
      <xdr:col>3</xdr:col>
      <xdr:colOff>112952</xdr:colOff>
      <xdr:row>40</xdr:row>
      <xdr:rowOff>59147</xdr:rowOff>
    </xdr:from>
    <xdr:to>
      <xdr:col>4</xdr:col>
      <xdr:colOff>754952</xdr:colOff>
      <xdr:row>44</xdr:row>
      <xdr:rowOff>161192</xdr:rowOff>
    </xdr:to>
    <xdr:sp macro="" textlink="">
      <xdr:nvSpPr>
        <xdr:cNvPr id="30" name="Rectángulo redondeado 21">
          <a:extLst>
            <a:ext uri="{FF2B5EF4-FFF2-40B4-BE49-F238E27FC236}">
              <a16:creationId xmlns:a16="http://schemas.microsoft.com/office/drawing/2014/main" id="{EA3E18A3-F6AC-48EB-997C-0A85374F9062}"/>
            </a:ext>
          </a:extLst>
        </xdr:cNvPr>
        <xdr:cNvSpPr/>
      </xdr:nvSpPr>
      <xdr:spPr>
        <a:xfrm>
          <a:off x="2735990" y="7767070"/>
          <a:ext cx="1404000" cy="864045"/>
        </a:xfrm>
        <a:prstGeom prst="roundRect">
          <a:avLst>
            <a:gd name="adj" fmla="val 0"/>
          </a:avLst>
        </a:prstGeom>
        <a:solidFill>
          <a:schemeClr val="accent4">
            <a:lumMod val="20000"/>
            <a:lumOff val="80000"/>
          </a:schemeClr>
        </a:solidFill>
        <a:ln w="3175">
          <a:solidFill>
            <a:srgbClr val="FCB53B"/>
          </a:solidFill>
        </a:ln>
      </xdr:spPr>
      <xdr:txBody>
        <a:bodyPr wrap="square" lIns="72000" tIns="72000" rIns="72000" bIns="72000" rtlCol="0" anchor="ctr" anchorCtr="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900"/>
            </a:spcAft>
          </a:pPr>
          <a:r>
            <a:rPr lang="es-ES" sz="1100" b="1">
              <a:solidFill>
                <a:prstClr val="black"/>
              </a:solidFill>
              <a:latin typeface="Calibri" panose="020F0502020204030204" pitchFamily="34" charset="0"/>
            </a:rPr>
            <a:t>Pacientes </a:t>
          </a:r>
          <a:r>
            <a:rPr lang="es-ES" sz="1100" b="1">
              <a:solidFill>
                <a:srgbClr val="FCB53B"/>
              </a:solidFill>
              <a:latin typeface="Calibri" panose="020F0502020204030204" pitchFamily="34" charset="0"/>
            </a:rPr>
            <a:t>Prioridad 2 </a:t>
          </a:r>
        </a:p>
      </xdr:txBody>
    </xdr:sp>
    <xdr:clientData/>
  </xdr:twoCellAnchor>
  <xdr:twoCellAnchor>
    <xdr:from>
      <xdr:col>5</xdr:col>
      <xdr:colOff>52723</xdr:colOff>
      <xdr:row>40</xdr:row>
      <xdr:rowOff>53902</xdr:rowOff>
    </xdr:from>
    <xdr:to>
      <xdr:col>8</xdr:col>
      <xdr:colOff>558800</xdr:colOff>
      <xdr:row>44</xdr:row>
      <xdr:rowOff>168520</xdr:rowOff>
    </xdr:to>
    <xdr:sp macro="" textlink="">
      <xdr:nvSpPr>
        <xdr:cNvPr id="31" name="Rectángulo redondeado 17">
          <a:extLst>
            <a:ext uri="{FF2B5EF4-FFF2-40B4-BE49-F238E27FC236}">
              <a16:creationId xmlns:a16="http://schemas.microsoft.com/office/drawing/2014/main" id="{C846254A-FAD4-4BD5-AD47-6C8B6A5F52E1}"/>
            </a:ext>
          </a:extLst>
        </xdr:cNvPr>
        <xdr:cNvSpPr/>
      </xdr:nvSpPr>
      <xdr:spPr>
        <a:xfrm>
          <a:off x="4199761" y="7761825"/>
          <a:ext cx="3180404" cy="876618"/>
        </a:xfrm>
        <a:prstGeom prst="roundRect">
          <a:avLst>
            <a:gd name="adj" fmla="val 0"/>
          </a:avLst>
        </a:prstGeom>
        <a:solidFill>
          <a:schemeClr val="bg1"/>
        </a:solidFill>
        <a:ln w="9525">
          <a:solidFill>
            <a:schemeClr val="bg1">
              <a:lumMod val="65000"/>
            </a:schemeClr>
          </a:solidFill>
        </a:ln>
      </xdr:spPr>
      <xdr:txBody>
        <a:bodyPr vert="horz" wrap="square" lIns="91440" tIns="45720" rIns="91440" bIns="45720" rtlCol="0" anchor="ctr">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100">
              <a:latin typeface="Calibri" panose="020F0502020204030204" pitchFamily="34" charset="0"/>
            </a:rPr>
            <a:t>Periodicidad anual salvo que se cumpla alguna de las siguientes situaciones:</a:t>
          </a:r>
        </a:p>
        <a:p>
          <a:pPr marL="228600" indent="-228600">
            <a:buFont typeface="+mj-lt"/>
            <a:buAutoNum type="alphaLcParenR"/>
          </a:pPr>
          <a:r>
            <a:rPr lang="es-ES" sz="1100">
              <a:latin typeface="Calibri" panose="020F0502020204030204" pitchFamily="34" charset="0"/>
            </a:rPr>
            <a:t>Decisión del profesional.</a:t>
          </a:r>
        </a:p>
        <a:p>
          <a:pPr marL="228600" indent="-228600">
            <a:buFont typeface="+mj-lt"/>
            <a:buAutoNum type="alphaLcParenR"/>
          </a:pPr>
          <a:r>
            <a:rPr lang="es-ES" sz="1100">
              <a:latin typeface="Calibri" panose="020F0502020204030204" pitchFamily="34" charset="0"/>
            </a:rPr>
            <a:t>Cuando exista algún cambio en el tratamiento de la EI.</a:t>
          </a:r>
          <a:endParaRPr lang="en-US" sz="1100">
            <a:latin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57527</xdr:colOff>
      <xdr:row>1</xdr:row>
      <xdr:rowOff>65616</xdr:rowOff>
    </xdr:from>
    <xdr:to>
      <xdr:col>3</xdr:col>
      <xdr:colOff>182893</xdr:colOff>
      <xdr:row>3</xdr:row>
      <xdr:rowOff>158749</xdr:rowOff>
    </xdr:to>
    <xdr:pic>
      <xdr:nvPicPr>
        <xdr:cNvPr id="2" name="Picture 6" desc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610" y="256116"/>
          <a:ext cx="1226033" cy="47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308960</xdr:colOff>
      <xdr:row>465</xdr:row>
      <xdr:rowOff>27003</xdr:rowOff>
    </xdr:from>
    <xdr:to>
      <xdr:col>9</xdr:col>
      <xdr:colOff>501383</xdr:colOff>
      <xdr:row>482</xdr:row>
      <xdr:rowOff>170321</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999523" y="68106941"/>
          <a:ext cx="5548913" cy="3381818"/>
        </a:xfrm>
        <a:prstGeom prst="rect">
          <a:avLst/>
        </a:prstGeom>
      </xdr:spPr>
    </xdr:pic>
    <xdr:clientData/>
  </xdr:twoCellAnchor>
  <xdr:twoCellAnchor editAs="oneCell">
    <xdr:from>
      <xdr:col>10</xdr:col>
      <xdr:colOff>274746</xdr:colOff>
      <xdr:row>465</xdr:row>
      <xdr:rowOff>17066</xdr:rowOff>
    </xdr:from>
    <xdr:to>
      <xdr:col>15</xdr:col>
      <xdr:colOff>649917</xdr:colOff>
      <xdr:row>472</xdr:row>
      <xdr:rowOff>178593</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6787465" y="68097004"/>
          <a:ext cx="5782120" cy="1495027"/>
        </a:xfrm>
        <a:prstGeom prst="rect">
          <a:avLst/>
        </a:prstGeom>
      </xdr:spPr>
    </xdr:pic>
    <xdr:clientData/>
  </xdr:twoCellAnchor>
  <xdr:twoCellAnchor editAs="oneCell">
    <xdr:from>
      <xdr:col>2</xdr:col>
      <xdr:colOff>154781</xdr:colOff>
      <xdr:row>341</xdr:row>
      <xdr:rowOff>83344</xdr:rowOff>
    </xdr:from>
    <xdr:to>
      <xdr:col>8</xdr:col>
      <xdr:colOff>674577</xdr:colOff>
      <xdr:row>369</xdr:row>
      <xdr:rowOff>44582</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a:stretch>
          <a:fillRect/>
        </a:stretch>
      </xdr:blipFill>
      <xdr:spPr>
        <a:xfrm>
          <a:off x="845344" y="61424344"/>
          <a:ext cx="5114286" cy="5295238"/>
        </a:xfrm>
        <a:prstGeom prst="rect">
          <a:avLst/>
        </a:prstGeom>
      </xdr:spPr>
    </xdr:pic>
    <xdr:clientData/>
  </xdr:twoCellAnchor>
  <xdr:twoCellAnchor editAs="oneCell">
    <xdr:from>
      <xdr:col>2</xdr:col>
      <xdr:colOff>47625</xdr:colOff>
      <xdr:row>380</xdr:row>
      <xdr:rowOff>11904</xdr:rowOff>
    </xdr:from>
    <xdr:to>
      <xdr:col>9</xdr:col>
      <xdr:colOff>465667</xdr:colOff>
      <xdr:row>426</xdr:row>
      <xdr:rowOff>1619</xdr:rowOff>
    </xdr:to>
    <xdr:pic>
      <xdr:nvPicPr>
        <xdr:cNvPr id="13" name="Imagen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5"/>
        <a:srcRect l="2890" t="790" r="1348"/>
        <a:stretch/>
      </xdr:blipFill>
      <xdr:spPr>
        <a:xfrm>
          <a:off x="357188" y="72187592"/>
          <a:ext cx="5774532" cy="8752715"/>
        </a:xfrm>
        <a:prstGeom prst="rect">
          <a:avLst/>
        </a:prstGeom>
      </xdr:spPr>
    </xdr:pic>
    <xdr:clientData/>
  </xdr:twoCellAnchor>
  <xdr:twoCellAnchor editAs="oneCell">
    <xdr:from>
      <xdr:col>3</xdr:col>
      <xdr:colOff>59530</xdr:colOff>
      <xdr:row>268</xdr:row>
      <xdr:rowOff>71437</xdr:rowOff>
    </xdr:from>
    <xdr:to>
      <xdr:col>8</xdr:col>
      <xdr:colOff>706673</xdr:colOff>
      <xdr:row>276</xdr:row>
      <xdr:rowOff>90294</xdr:rowOff>
    </xdr:to>
    <xdr:pic>
      <xdr:nvPicPr>
        <xdr:cNvPr id="3" name="Imagen 2">
          <a:extLst>
            <a:ext uri="{FF2B5EF4-FFF2-40B4-BE49-F238E27FC236}">
              <a16:creationId xmlns:a16="http://schemas.microsoft.com/office/drawing/2014/main" id="{01E2B01A-9E5D-412D-B669-8E8151DAEAB8}"/>
            </a:ext>
          </a:extLst>
        </xdr:cNvPr>
        <xdr:cNvPicPr>
          <a:picLocks noChangeAspect="1"/>
        </xdr:cNvPicPr>
      </xdr:nvPicPr>
      <xdr:blipFill>
        <a:blip xmlns:r="http://schemas.openxmlformats.org/officeDocument/2006/relationships" r:embed="rId6"/>
        <a:stretch>
          <a:fillRect/>
        </a:stretch>
      </xdr:blipFill>
      <xdr:spPr>
        <a:xfrm>
          <a:off x="857249" y="50589656"/>
          <a:ext cx="4457143" cy="15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342900</xdr:colOff>
      <xdr:row>7</xdr:row>
      <xdr:rowOff>38099</xdr:rowOff>
    </xdr:from>
    <xdr:to>
      <xdr:col>13</xdr:col>
      <xdr:colOff>237464</xdr:colOff>
      <xdr:row>19</xdr:row>
      <xdr:rowOff>126350</xdr:rowOff>
    </xdr:to>
    <xdr:grpSp>
      <xdr:nvGrpSpPr>
        <xdr:cNvPr id="3" name="Grupo 2">
          <a:extLst>
            <a:ext uri="{FF2B5EF4-FFF2-40B4-BE49-F238E27FC236}">
              <a16:creationId xmlns:a16="http://schemas.microsoft.com/office/drawing/2014/main" id="{E3CC0431-9A22-470F-95FE-3C0C72648A4C}"/>
            </a:ext>
          </a:extLst>
        </xdr:cNvPr>
        <xdr:cNvGrpSpPr/>
      </xdr:nvGrpSpPr>
      <xdr:grpSpPr>
        <a:xfrm>
          <a:off x="5139018" y="1629334"/>
          <a:ext cx="3704564" cy="2609575"/>
          <a:chOff x="256420" y="2753103"/>
          <a:chExt cx="5072174" cy="3537075"/>
        </a:xfrm>
      </xdr:grpSpPr>
      <xdr:grpSp>
        <xdr:nvGrpSpPr>
          <xdr:cNvPr id="4" name="Grupo 3">
            <a:extLst>
              <a:ext uri="{FF2B5EF4-FFF2-40B4-BE49-F238E27FC236}">
                <a16:creationId xmlns:a16="http://schemas.microsoft.com/office/drawing/2014/main" id="{95DFDEB6-86CA-491E-934E-73BEB6D64EDA}"/>
              </a:ext>
            </a:extLst>
          </xdr:cNvPr>
          <xdr:cNvGrpSpPr/>
        </xdr:nvGrpSpPr>
        <xdr:grpSpPr>
          <a:xfrm>
            <a:off x="641232" y="2753103"/>
            <a:ext cx="4297026" cy="3537075"/>
            <a:chOff x="1409219" y="2047903"/>
            <a:chExt cx="3660601" cy="3053191"/>
          </a:xfrm>
        </xdr:grpSpPr>
        <xdr:sp macro="" textlink="">
          <xdr:nvSpPr>
            <xdr:cNvPr id="14" name="Trapecio 13">
              <a:extLst>
                <a:ext uri="{FF2B5EF4-FFF2-40B4-BE49-F238E27FC236}">
                  <a16:creationId xmlns:a16="http://schemas.microsoft.com/office/drawing/2014/main" id="{F27295F6-FC58-4413-8021-69EE2AE87A47}"/>
                </a:ext>
              </a:extLst>
            </xdr:cNvPr>
            <xdr:cNvSpPr/>
          </xdr:nvSpPr>
          <xdr:spPr bwMode="ltGray">
            <a:xfrm>
              <a:off x="1839512" y="3046295"/>
              <a:ext cx="2719257" cy="1270570"/>
            </a:xfrm>
            <a:prstGeom prst="trapezoid">
              <a:avLst>
                <a:gd name="adj" fmla="val 62847"/>
              </a:avLst>
            </a:prstGeom>
            <a:solidFill>
              <a:srgbClr val="FCB53B"/>
            </a:solidFill>
            <a:ln w="3175" cap="flat" cmpd="sng" algn="ctr">
              <a:solidFill>
                <a:schemeClr val="accent4">
                  <a:lumMod val="75000"/>
                </a:schemeClr>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5" name="Trapecio 14">
              <a:extLst>
                <a:ext uri="{FF2B5EF4-FFF2-40B4-BE49-F238E27FC236}">
                  <a16:creationId xmlns:a16="http://schemas.microsoft.com/office/drawing/2014/main" id="{314326C9-42DC-420D-9E8F-7D109DBCC9BC}"/>
                </a:ext>
              </a:extLst>
            </xdr:cNvPr>
            <xdr:cNvSpPr/>
          </xdr:nvSpPr>
          <xdr:spPr bwMode="ltGray">
            <a:xfrm>
              <a:off x="1409219" y="4357943"/>
              <a:ext cx="3660601" cy="743151"/>
            </a:xfrm>
            <a:prstGeom prst="trapezoid">
              <a:avLst>
                <a:gd name="adj" fmla="val 64306"/>
              </a:avLst>
            </a:prstGeom>
            <a:solidFill>
              <a:srgbClr val="17B987"/>
            </a:solidFill>
            <a:ln w="3175" cap="flat" cmpd="sng" algn="ctr">
              <a:solidFill>
                <a:schemeClr val="accent6"/>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6" name="Triángulo isósceles 15">
              <a:extLst>
                <a:ext uri="{FF2B5EF4-FFF2-40B4-BE49-F238E27FC236}">
                  <a16:creationId xmlns:a16="http://schemas.microsoft.com/office/drawing/2014/main" id="{8EB14FAD-2820-42C1-8B68-0B307A163969}"/>
                </a:ext>
              </a:extLst>
            </xdr:cNvPr>
            <xdr:cNvSpPr/>
          </xdr:nvSpPr>
          <xdr:spPr bwMode="ltGray">
            <a:xfrm>
              <a:off x="2614219" y="2047903"/>
              <a:ext cx="1122425" cy="957375"/>
            </a:xfrm>
            <a:prstGeom prst="triangle">
              <a:avLst>
                <a:gd name="adj" fmla="val 49423"/>
              </a:avLst>
            </a:prstGeom>
            <a:solidFill>
              <a:srgbClr val="FA3E4B"/>
            </a:solidFill>
            <a:ln w="3175" cap="flat" cmpd="sng" algn="ctr">
              <a:solidFill>
                <a:srgbClr val="C00000"/>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grpSp>
      <xdr:grpSp>
        <xdr:nvGrpSpPr>
          <xdr:cNvPr id="5" name="Grupo 4">
            <a:extLst>
              <a:ext uri="{FF2B5EF4-FFF2-40B4-BE49-F238E27FC236}">
                <a16:creationId xmlns:a16="http://schemas.microsoft.com/office/drawing/2014/main" id="{5B3AA9F2-8F7B-421C-974E-53D485360508}"/>
              </a:ext>
            </a:extLst>
          </xdr:cNvPr>
          <xdr:cNvGrpSpPr/>
        </xdr:nvGrpSpPr>
        <xdr:grpSpPr>
          <a:xfrm>
            <a:off x="256420" y="3042259"/>
            <a:ext cx="5072174" cy="3089695"/>
            <a:chOff x="199576" y="3149363"/>
            <a:chExt cx="5072174" cy="3089695"/>
          </a:xfrm>
        </xdr:grpSpPr>
        <xdr:sp macro="" textlink="">
          <xdr:nvSpPr>
            <xdr:cNvPr id="6" name="8 Elipse">
              <a:extLst>
                <a:ext uri="{FF2B5EF4-FFF2-40B4-BE49-F238E27FC236}">
                  <a16:creationId xmlns:a16="http://schemas.microsoft.com/office/drawing/2014/main" id="{5EEEDA65-8CAD-468E-B11C-804BF5665FB5}"/>
                </a:ext>
              </a:extLst>
            </xdr:cNvPr>
            <xdr:cNvSpPr/>
          </xdr:nvSpPr>
          <xdr:spPr bwMode="ltGray">
            <a:xfrm>
              <a:off x="2388439" y="326587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a:t>
              </a:r>
              <a:r>
                <a:rPr lang="en-US" sz="800" b="1" baseline="0">
                  <a:solidFill>
                    <a:schemeClr val="tx2"/>
                  </a:solidFill>
                  <a:latin typeface="Caibri"/>
                </a:rPr>
                <a:t> 1</a:t>
              </a:r>
              <a:endParaRPr lang="en-US" sz="800" b="1">
                <a:solidFill>
                  <a:schemeClr val="tx2"/>
                </a:solidFill>
                <a:latin typeface="Caibri"/>
              </a:endParaRPr>
            </a:p>
          </xdr:txBody>
        </xdr:sp>
        <xdr:sp macro="" textlink="">
          <xdr:nvSpPr>
            <xdr:cNvPr id="7" name="11 Rectángulo">
              <a:extLst>
                <a:ext uri="{FF2B5EF4-FFF2-40B4-BE49-F238E27FC236}">
                  <a16:creationId xmlns:a16="http://schemas.microsoft.com/office/drawing/2014/main" id="{2DAC3F4B-7EC7-46B2-A612-487783E89A0B}"/>
                </a:ext>
              </a:extLst>
            </xdr:cNvPr>
            <xdr:cNvSpPr/>
          </xdr:nvSpPr>
          <xdr:spPr bwMode="ltGray">
            <a:xfrm>
              <a:off x="1089251" y="3747021"/>
              <a:ext cx="1054808" cy="304766"/>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31 puntos</a:t>
              </a:r>
            </a:p>
          </xdr:txBody>
        </xdr:sp>
        <xdr:sp macro="" textlink="">
          <xdr:nvSpPr>
            <xdr:cNvPr id="8" name="11 Rectángulo">
              <a:extLst>
                <a:ext uri="{FF2B5EF4-FFF2-40B4-BE49-F238E27FC236}">
                  <a16:creationId xmlns:a16="http://schemas.microsoft.com/office/drawing/2014/main" id="{1CE33A08-42A9-4412-B918-A86601DFA15B}"/>
                </a:ext>
              </a:extLst>
            </xdr:cNvPr>
            <xdr:cNvSpPr/>
          </xdr:nvSpPr>
          <xdr:spPr bwMode="ltGray">
            <a:xfrm>
              <a:off x="199576" y="5248484"/>
              <a:ext cx="1054808" cy="304766"/>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18 puntos</a:t>
              </a:r>
            </a:p>
          </xdr:txBody>
        </xdr:sp>
        <xdr:sp macro="" textlink="">
          <xdr:nvSpPr>
            <xdr:cNvPr id="9" name="Rectángulo 8">
              <a:extLst>
                <a:ext uri="{FF2B5EF4-FFF2-40B4-BE49-F238E27FC236}">
                  <a16:creationId xmlns:a16="http://schemas.microsoft.com/office/drawing/2014/main" id="{F4283CE1-9026-4DCE-B256-BF36871309F0}"/>
                </a:ext>
              </a:extLst>
            </xdr:cNvPr>
            <xdr:cNvSpPr/>
          </xdr:nvSpPr>
          <xdr:spPr>
            <a:xfrm>
              <a:off x="3087471" y="3149363"/>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10%</a:t>
              </a:r>
              <a:endParaRPr lang="en-US" sz="1400" b="1">
                <a:solidFill>
                  <a:srgbClr val="000000"/>
                </a:solidFill>
                <a:latin typeface="Calibri" panose="020F0502020204030204" pitchFamily="34" charset="0"/>
              </a:endParaRPr>
            </a:p>
          </xdr:txBody>
        </xdr:sp>
        <xdr:sp macro="" textlink="">
          <xdr:nvSpPr>
            <xdr:cNvPr id="10" name="Rectángulo 9">
              <a:extLst>
                <a:ext uri="{FF2B5EF4-FFF2-40B4-BE49-F238E27FC236}">
                  <a16:creationId xmlns:a16="http://schemas.microsoft.com/office/drawing/2014/main" id="{B625B097-A7E1-4738-88F3-D3763F4A817D}"/>
                </a:ext>
              </a:extLst>
            </xdr:cNvPr>
            <xdr:cNvSpPr/>
          </xdr:nvSpPr>
          <xdr:spPr>
            <a:xfrm>
              <a:off x="3781545" y="45007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30%</a:t>
              </a:r>
              <a:endParaRPr lang="en-US" sz="1400" b="1">
                <a:solidFill>
                  <a:srgbClr val="000000"/>
                </a:solidFill>
                <a:latin typeface="Calibri" panose="020F0502020204030204" pitchFamily="34" charset="0"/>
              </a:endParaRPr>
            </a:p>
          </xdr:txBody>
        </xdr:sp>
        <xdr:sp macro="" textlink="">
          <xdr:nvSpPr>
            <xdr:cNvPr id="11" name="Rectángulo 10">
              <a:extLst>
                <a:ext uri="{FF2B5EF4-FFF2-40B4-BE49-F238E27FC236}">
                  <a16:creationId xmlns:a16="http://schemas.microsoft.com/office/drawing/2014/main" id="{BC8584C3-2AAF-4FAB-A1B0-50AA0B769678}"/>
                </a:ext>
              </a:extLst>
            </xdr:cNvPr>
            <xdr:cNvSpPr/>
          </xdr:nvSpPr>
          <xdr:spPr>
            <a:xfrm>
              <a:off x="4588733" y="57180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60%</a:t>
              </a:r>
              <a:endParaRPr lang="en-US" sz="1400" b="1">
                <a:solidFill>
                  <a:srgbClr val="000000"/>
                </a:solidFill>
                <a:latin typeface="Calibri" panose="020F0502020204030204" pitchFamily="34" charset="0"/>
              </a:endParaRPr>
            </a:p>
          </xdr:txBody>
        </xdr:sp>
        <xdr:sp macro="" textlink="">
          <xdr:nvSpPr>
            <xdr:cNvPr id="12" name="8 Elipse">
              <a:extLst>
                <a:ext uri="{FF2B5EF4-FFF2-40B4-BE49-F238E27FC236}">
                  <a16:creationId xmlns:a16="http://schemas.microsoft.com/office/drawing/2014/main" id="{8AEC828F-F05E-442A-A597-E5FC3B2E3DE7}"/>
                </a:ext>
              </a:extLst>
            </xdr:cNvPr>
            <xdr:cNvSpPr/>
          </xdr:nvSpPr>
          <xdr:spPr bwMode="ltGray">
            <a:xfrm>
              <a:off x="2401482" y="4485111"/>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2</a:t>
              </a:r>
            </a:p>
          </xdr:txBody>
        </xdr:sp>
        <xdr:sp macro="" textlink="">
          <xdr:nvSpPr>
            <xdr:cNvPr id="13" name="8 Elipse">
              <a:extLst>
                <a:ext uri="{FF2B5EF4-FFF2-40B4-BE49-F238E27FC236}">
                  <a16:creationId xmlns:a16="http://schemas.microsoft.com/office/drawing/2014/main" id="{19BB835A-7965-44A2-9D5E-8B8E01269341}"/>
                </a:ext>
              </a:extLst>
            </xdr:cNvPr>
            <xdr:cNvSpPr/>
          </xdr:nvSpPr>
          <xdr:spPr bwMode="ltGray">
            <a:xfrm>
              <a:off x="2401482" y="565395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3</a:t>
              </a:r>
            </a:p>
          </xdr:txBody>
        </xdr:sp>
      </xdr:grpSp>
    </xdr:grpSp>
    <xdr:clientData/>
  </xdr:twoCellAnchor>
  <xdr:twoCellAnchor editAs="oneCell">
    <xdr:from>
      <xdr:col>1</xdr:col>
      <xdr:colOff>9525</xdr:colOff>
      <xdr:row>1</xdr:row>
      <xdr:rowOff>76200</xdr:rowOff>
    </xdr:from>
    <xdr:to>
      <xdr:col>3</xdr:col>
      <xdr:colOff>129599</xdr:colOff>
      <xdr:row>3</xdr:row>
      <xdr:rowOff>169333</xdr:rowOff>
    </xdr:to>
    <xdr:pic>
      <xdr:nvPicPr>
        <xdr:cNvPr id="17" name="Picture 6" descr="Logo">
          <a:extLst>
            <a:ext uri="{FF2B5EF4-FFF2-40B4-BE49-F238E27FC236}">
              <a16:creationId xmlns:a16="http://schemas.microsoft.com/office/drawing/2014/main" id="{BED3E969-7BC5-4A98-B5AA-232726A6F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266700"/>
          <a:ext cx="1226033" cy="47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57527</xdr:colOff>
      <xdr:row>1</xdr:row>
      <xdr:rowOff>65616</xdr:rowOff>
    </xdr:from>
    <xdr:to>
      <xdr:col>3</xdr:col>
      <xdr:colOff>182893</xdr:colOff>
      <xdr:row>3</xdr:row>
      <xdr:rowOff>158749</xdr:rowOff>
    </xdr:to>
    <xdr:pic>
      <xdr:nvPicPr>
        <xdr:cNvPr id="2" name="Picture 6" descr="Logo">
          <a:extLst>
            <a:ext uri="{FF2B5EF4-FFF2-40B4-BE49-F238E27FC236}">
              <a16:creationId xmlns:a16="http://schemas.microsoft.com/office/drawing/2014/main" id="{7E01684B-A271-4D7A-8D07-DF24F2DAA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852" y="256116"/>
          <a:ext cx="1220741" cy="47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308960</xdr:colOff>
      <xdr:row>398</xdr:row>
      <xdr:rowOff>27003</xdr:rowOff>
    </xdr:from>
    <xdr:to>
      <xdr:col>8</xdr:col>
      <xdr:colOff>427300</xdr:colOff>
      <xdr:row>415</xdr:row>
      <xdr:rowOff>170321</xdr:rowOff>
    </xdr:to>
    <xdr:pic>
      <xdr:nvPicPr>
        <xdr:cNvPr id="3" name="Imagen 2">
          <a:extLst>
            <a:ext uri="{FF2B5EF4-FFF2-40B4-BE49-F238E27FC236}">
              <a16:creationId xmlns:a16="http://schemas.microsoft.com/office/drawing/2014/main" id="{943D673C-36DC-4C81-BB77-E39687343240}"/>
            </a:ext>
          </a:extLst>
        </xdr:cNvPr>
        <xdr:cNvPicPr>
          <a:picLocks noChangeAspect="1"/>
        </xdr:cNvPicPr>
      </xdr:nvPicPr>
      <xdr:blipFill>
        <a:blip xmlns:r="http://schemas.openxmlformats.org/officeDocument/2006/relationships" r:embed="rId2"/>
        <a:stretch>
          <a:fillRect/>
        </a:stretch>
      </xdr:blipFill>
      <xdr:spPr>
        <a:xfrm>
          <a:off x="937610" y="90390678"/>
          <a:ext cx="5545473" cy="3381818"/>
        </a:xfrm>
        <a:prstGeom prst="rect">
          <a:avLst/>
        </a:prstGeom>
      </xdr:spPr>
    </xdr:pic>
    <xdr:clientData/>
  </xdr:twoCellAnchor>
  <xdr:twoCellAnchor editAs="oneCell">
    <xdr:from>
      <xdr:col>10</xdr:col>
      <xdr:colOff>274746</xdr:colOff>
      <xdr:row>398</xdr:row>
      <xdr:rowOff>17066</xdr:rowOff>
    </xdr:from>
    <xdr:to>
      <xdr:col>16</xdr:col>
      <xdr:colOff>247750</xdr:colOff>
      <xdr:row>405</xdr:row>
      <xdr:rowOff>178593</xdr:rowOff>
    </xdr:to>
    <xdr:pic>
      <xdr:nvPicPr>
        <xdr:cNvPr id="4" name="Imagen 3">
          <a:extLst>
            <a:ext uri="{FF2B5EF4-FFF2-40B4-BE49-F238E27FC236}">
              <a16:creationId xmlns:a16="http://schemas.microsoft.com/office/drawing/2014/main" id="{05CA11B8-6739-4E34-9281-B2C497C626CF}"/>
            </a:ext>
          </a:extLst>
        </xdr:cNvPr>
        <xdr:cNvPicPr>
          <a:picLocks noChangeAspect="1"/>
        </xdr:cNvPicPr>
      </xdr:nvPicPr>
      <xdr:blipFill>
        <a:blip xmlns:r="http://schemas.openxmlformats.org/officeDocument/2006/relationships" r:embed="rId3"/>
        <a:stretch>
          <a:fillRect/>
        </a:stretch>
      </xdr:blipFill>
      <xdr:spPr>
        <a:xfrm>
          <a:off x="7018446" y="90380741"/>
          <a:ext cx="5775846" cy="1495027"/>
        </a:xfrm>
        <a:prstGeom prst="rect">
          <a:avLst/>
        </a:prstGeom>
      </xdr:spPr>
    </xdr:pic>
    <xdr:clientData/>
  </xdr:twoCellAnchor>
  <xdr:twoCellAnchor editAs="oneCell">
    <xdr:from>
      <xdr:col>2</xdr:col>
      <xdr:colOff>154781</xdr:colOff>
      <xdr:row>274</xdr:row>
      <xdr:rowOff>83344</xdr:rowOff>
    </xdr:from>
    <xdr:to>
      <xdr:col>7</xdr:col>
      <xdr:colOff>992077</xdr:colOff>
      <xdr:row>302</xdr:row>
      <xdr:rowOff>44582</xdr:rowOff>
    </xdr:to>
    <xdr:pic>
      <xdr:nvPicPr>
        <xdr:cNvPr id="5" name="Imagen 4">
          <a:extLst>
            <a:ext uri="{FF2B5EF4-FFF2-40B4-BE49-F238E27FC236}">
              <a16:creationId xmlns:a16="http://schemas.microsoft.com/office/drawing/2014/main" id="{B367871D-D146-4AA4-91CA-EE9018E65C4B}"/>
            </a:ext>
          </a:extLst>
        </xdr:cNvPr>
        <xdr:cNvPicPr>
          <a:picLocks noChangeAspect="1"/>
        </xdr:cNvPicPr>
      </xdr:nvPicPr>
      <xdr:blipFill>
        <a:blip xmlns:r="http://schemas.openxmlformats.org/officeDocument/2006/relationships" r:embed="rId4"/>
        <a:stretch>
          <a:fillRect/>
        </a:stretch>
      </xdr:blipFill>
      <xdr:spPr>
        <a:xfrm>
          <a:off x="783431" y="65729644"/>
          <a:ext cx="5110846" cy="5295238"/>
        </a:xfrm>
        <a:prstGeom prst="rect">
          <a:avLst/>
        </a:prstGeom>
      </xdr:spPr>
    </xdr:pic>
    <xdr:clientData/>
  </xdr:twoCellAnchor>
  <xdr:twoCellAnchor editAs="oneCell">
    <xdr:from>
      <xdr:col>2</xdr:col>
      <xdr:colOff>47625</xdr:colOff>
      <xdr:row>313</xdr:row>
      <xdr:rowOff>11904</xdr:rowOff>
    </xdr:from>
    <xdr:to>
      <xdr:col>8</xdr:col>
      <xdr:colOff>391584</xdr:colOff>
      <xdr:row>359</xdr:row>
      <xdr:rowOff>1619</xdr:rowOff>
    </xdr:to>
    <xdr:pic>
      <xdr:nvPicPr>
        <xdr:cNvPr id="6" name="Imagen 5">
          <a:extLst>
            <a:ext uri="{FF2B5EF4-FFF2-40B4-BE49-F238E27FC236}">
              <a16:creationId xmlns:a16="http://schemas.microsoft.com/office/drawing/2014/main" id="{409D55F7-A399-4C51-A1A8-BAA79A273F93}"/>
            </a:ext>
          </a:extLst>
        </xdr:cNvPr>
        <xdr:cNvPicPr>
          <a:picLocks noChangeAspect="1"/>
        </xdr:cNvPicPr>
      </xdr:nvPicPr>
      <xdr:blipFill rotWithShape="1">
        <a:blip xmlns:r="http://schemas.openxmlformats.org/officeDocument/2006/relationships" r:embed="rId5"/>
        <a:srcRect l="2890" t="790" r="1348"/>
        <a:stretch/>
      </xdr:blipFill>
      <xdr:spPr>
        <a:xfrm>
          <a:off x="676275" y="73935429"/>
          <a:ext cx="5771092" cy="8752715"/>
        </a:xfrm>
        <a:prstGeom prst="rect">
          <a:avLst/>
        </a:prstGeom>
      </xdr:spPr>
    </xdr:pic>
    <xdr:clientData/>
  </xdr:twoCellAnchor>
  <xdr:twoCellAnchor editAs="oneCell">
    <xdr:from>
      <xdr:col>3</xdr:col>
      <xdr:colOff>59530</xdr:colOff>
      <xdr:row>201</xdr:row>
      <xdr:rowOff>71437</xdr:rowOff>
    </xdr:from>
    <xdr:to>
      <xdr:col>7</xdr:col>
      <xdr:colOff>1024173</xdr:colOff>
      <xdr:row>209</xdr:row>
      <xdr:rowOff>90294</xdr:rowOff>
    </xdr:to>
    <xdr:pic>
      <xdr:nvPicPr>
        <xdr:cNvPr id="7" name="Imagen 6">
          <a:extLst>
            <a:ext uri="{FF2B5EF4-FFF2-40B4-BE49-F238E27FC236}">
              <a16:creationId xmlns:a16="http://schemas.microsoft.com/office/drawing/2014/main" id="{1FB429E2-1EDA-4F5E-86F1-C6272E2E8539}"/>
            </a:ext>
          </a:extLst>
        </xdr:cNvPr>
        <xdr:cNvPicPr>
          <a:picLocks noChangeAspect="1"/>
        </xdr:cNvPicPr>
      </xdr:nvPicPr>
      <xdr:blipFill>
        <a:blip xmlns:r="http://schemas.openxmlformats.org/officeDocument/2006/relationships" r:embed="rId6"/>
        <a:stretch>
          <a:fillRect/>
        </a:stretch>
      </xdr:blipFill>
      <xdr:spPr>
        <a:xfrm>
          <a:off x="1469230" y="50515837"/>
          <a:ext cx="4457143" cy="1542857"/>
        </a:xfrm>
        <a:prstGeom prst="rect">
          <a:avLst/>
        </a:prstGeom>
      </xdr:spPr>
    </xdr:pic>
    <xdr:clientData/>
  </xdr:twoCellAnchor>
  <xdr:twoCellAnchor editAs="oneCell">
    <xdr:from>
      <xdr:col>2</xdr:col>
      <xdr:colOff>308960</xdr:colOff>
      <xdr:row>398</xdr:row>
      <xdr:rowOff>27003</xdr:rowOff>
    </xdr:from>
    <xdr:to>
      <xdr:col>8</xdr:col>
      <xdr:colOff>434708</xdr:colOff>
      <xdr:row>415</xdr:row>
      <xdr:rowOff>170321</xdr:rowOff>
    </xdr:to>
    <xdr:pic>
      <xdr:nvPicPr>
        <xdr:cNvPr id="8" name="Imagen 7">
          <a:extLst>
            <a:ext uri="{FF2B5EF4-FFF2-40B4-BE49-F238E27FC236}">
              <a16:creationId xmlns:a16="http://schemas.microsoft.com/office/drawing/2014/main" id="{7F5EE6AB-D815-49E1-807E-7A405ED12B5F}"/>
            </a:ext>
          </a:extLst>
        </xdr:cNvPr>
        <xdr:cNvPicPr>
          <a:picLocks noChangeAspect="1"/>
        </xdr:cNvPicPr>
      </xdr:nvPicPr>
      <xdr:blipFill>
        <a:blip xmlns:r="http://schemas.openxmlformats.org/officeDocument/2006/relationships" r:embed="rId2"/>
        <a:stretch>
          <a:fillRect/>
        </a:stretch>
      </xdr:blipFill>
      <xdr:spPr>
        <a:xfrm>
          <a:off x="937610" y="90495453"/>
          <a:ext cx="5545473" cy="3381818"/>
        </a:xfrm>
        <a:prstGeom prst="rect">
          <a:avLst/>
        </a:prstGeom>
      </xdr:spPr>
    </xdr:pic>
    <xdr:clientData/>
  </xdr:twoCellAnchor>
  <xdr:twoCellAnchor editAs="oneCell">
    <xdr:from>
      <xdr:col>10</xdr:col>
      <xdr:colOff>274746</xdr:colOff>
      <xdr:row>398</xdr:row>
      <xdr:rowOff>17066</xdr:rowOff>
    </xdr:from>
    <xdr:to>
      <xdr:col>16</xdr:col>
      <xdr:colOff>249867</xdr:colOff>
      <xdr:row>405</xdr:row>
      <xdr:rowOff>178593</xdr:rowOff>
    </xdr:to>
    <xdr:pic>
      <xdr:nvPicPr>
        <xdr:cNvPr id="9" name="Imagen 8">
          <a:extLst>
            <a:ext uri="{FF2B5EF4-FFF2-40B4-BE49-F238E27FC236}">
              <a16:creationId xmlns:a16="http://schemas.microsoft.com/office/drawing/2014/main" id="{18544E13-06E9-42C5-8449-F64B57972881}"/>
            </a:ext>
          </a:extLst>
        </xdr:cNvPr>
        <xdr:cNvPicPr>
          <a:picLocks noChangeAspect="1"/>
        </xdr:cNvPicPr>
      </xdr:nvPicPr>
      <xdr:blipFill>
        <a:blip xmlns:r="http://schemas.openxmlformats.org/officeDocument/2006/relationships" r:embed="rId3"/>
        <a:stretch>
          <a:fillRect/>
        </a:stretch>
      </xdr:blipFill>
      <xdr:spPr>
        <a:xfrm>
          <a:off x="7018446" y="90485516"/>
          <a:ext cx="5775846" cy="1495027"/>
        </a:xfrm>
        <a:prstGeom prst="rect">
          <a:avLst/>
        </a:prstGeom>
      </xdr:spPr>
    </xdr:pic>
    <xdr:clientData/>
  </xdr:twoCellAnchor>
  <xdr:twoCellAnchor editAs="oneCell">
    <xdr:from>
      <xdr:col>2</xdr:col>
      <xdr:colOff>154781</xdr:colOff>
      <xdr:row>274</xdr:row>
      <xdr:rowOff>83344</xdr:rowOff>
    </xdr:from>
    <xdr:to>
      <xdr:col>7</xdr:col>
      <xdr:colOff>998427</xdr:colOff>
      <xdr:row>302</xdr:row>
      <xdr:rowOff>44582</xdr:rowOff>
    </xdr:to>
    <xdr:pic>
      <xdr:nvPicPr>
        <xdr:cNvPr id="10" name="Imagen 9">
          <a:extLst>
            <a:ext uri="{FF2B5EF4-FFF2-40B4-BE49-F238E27FC236}">
              <a16:creationId xmlns:a16="http://schemas.microsoft.com/office/drawing/2014/main" id="{2DA5CB8A-F677-44A2-8C4E-0B7A16784854}"/>
            </a:ext>
          </a:extLst>
        </xdr:cNvPr>
        <xdr:cNvPicPr>
          <a:picLocks noChangeAspect="1"/>
        </xdr:cNvPicPr>
      </xdr:nvPicPr>
      <xdr:blipFill>
        <a:blip xmlns:r="http://schemas.openxmlformats.org/officeDocument/2006/relationships" r:embed="rId4"/>
        <a:stretch>
          <a:fillRect/>
        </a:stretch>
      </xdr:blipFill>
      <xdr:spPr>
        <a:xfrm>
          <a:off x="783431" y="65834419"/>
          <a:ext cx="5110846" cy="5295238"/>
        </a:xfrm>
        <a:prstGeom prst="rect">
          <a:avLst/>
        </a:prstGeom>
      </xdr:spPr>
    </xdr:pic>
    <xdr:clientData/>
  </xdr:twoCellAnchor>
  <xdr:twoCellAnchor editAs="oneCell">
    <xdr:from>
      <xdr:col>2</xdr:col>
      <xdr:colOff>47625</xdr:colOff>
      <xdr:row>313</xdr:row>
      <xdr:rowOff>11904</xdr:rowOff>
    </xdr:from>
    <xdr:to>
      <xdr:col>8</xdr:col>
      <xdr:colOff>398992</xdr:colOff>
      <xdr:row>359</xdr:row>
      <xdr:rowOff>1619</xdr:rowOff>
    </xdr:to>
    <xdr:pic>
      <xdr:nvPicPr>
        <xdr:cNvPr id="11" name="Imagen 10">
          <a:extLst>
            <a:ext uri="{FF2B5EF4-FFF2-40B4-BE49-F238E27FC236}">
              <a16:creationId xmlns:a16="http://schemas.microsoft.com/office/drawing/2014/main" id="{195657A3-010C-4A03-B2D3-DAA87A922918}"/>
            </a:ext>
          </a:extLst>
        </xdr:cNvPr>
        <xdr:cNvPicPr>
          <a:picLocks noChangeAspect="1"/>
        </xdr:cNvPicPr>
      </xdr:nvPicPr>
      <xdr:blipFill rotWithShape="1">
        <a:blip xmlns:r="http://schemas.openxmlformats.org/officeDocument/2006/relationships" r:embed="rId5"/>
        <a:srcRect l="2890" t="790" r="1348"/>
        <a:stretch/>
      </xdr:blipFill>
      <xdr:spPr>
        <a:xfrm>
          <a:off x="676275" y="74040204"/>
          <a:ext cx="5771092" cy="8752715"/>
        </a:xfrm>
        <a:prstGeom prst="rect">
          <a:avLst/>
        </a:prstGeom>
      </xdr:spPr>
    </xdr:pic>
    <xdr:clientData/>
  </xdr:twoCellAnchor>
  <xdr:twoCellAnchor editAs="oneCell">
    <xdr:from>
      <xdr:col>3</xdr:col>
      <xdr:colOff>59530</xdr:colOff>
      <xdr:row>201</xdr:row>
      <xdr:rowOff>71437</xdr:rowOff>
    </xdr:from>
    <xdr:to>
      <xdr:col>7</xdr:col>
      <xdr:colOff>1030523</xdr:colOff>
      <xdr:row>209</xdr:row>
      <xdr:rowOff>90294</xdr:rowOff>
    </xdr:to>
    <xdr:pic>
      <xdr:nvPicPr>
        <xdr:cNvPr id="12" name="Imagen 11">
          <a:extLst>
            <a:ext uri="{FF2B5EF4-FFF2-40B4-BE49-F238E27FC236}">
              <a16:creationId xmlns:a16="http://schemas.microsoft.com/office/drawing/2014/main" id="{1F3C0485-DBC9-4F9C-AF40-61DFB715F883}"/>
            </a:ext>
          </a:extLst>
        </xdr:cNvPr>
        <xdr:cNvPicPr>
          <a:picLocks noChangeAspect="1"/>
        </xdr:cNvPicPr>
      </xdr:nvPicPr>
      <xdr:blipFill>
        <a:blip xmlns:r="http://schemas.openxmlformats.org/officeDocument/2006/relationships" r:embed="rId6"/>
        <a:stretch>
          <a:fillRect/>
        </a:stretch>
      </xdr:blipFill>
      <xdr:spPr>
        <a:xfrm>
          <a:off x="1469230" y="50620612"/>
          <a:ext cx="4457143" cy="154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57527</xdr:colOff>
      <xdr:row>1</xdr:row>
      <xdr:rowOff>65616</xdr:rowOff>
    </xdr:from>
    <xdr:to>
      <xdr:col>2</xdr:col>
      <xdr:colOff>690893</xdr:colOff>
      <xdr:row>3</xdr:row>
      <xdr:rowOff>158749</xdr:rowOff>
    </xdr:to>
    <xdr:pic>
      <xdr:nvPicPr>
        <xdr:cNvPr id="2" name="Picture 6" descr="Logo">
          <a:extLst>
            <a:ext uri="{FF2B5EF4-FFF2-40B4-BE49-F238E27FC236}">
              <a16:creationId xmlns:a16="http://schemas.microsoft.com/office/drawing/2014/main" id="{FA2762CD-A3A3-4A7E-BE02-660267189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852" y="256116"/>
          <a:ext cx="1220741" cy="47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342900</xdr:colOff>
      <xdr:row>7</xdr:row>
      <xdr:rowOff>38099</xdr:rowOff>
    </xdr:from>
    <xdr:to>
      <xdr:col>13</xdr:col>
      <xdr:colOff>237464</xdr:colOff>
      <xdr:row>19</xdr:row>
      <xdr:rowOff>126350</xdr:rowOff>
    </xdr:to>
    <xdr:grpSp>
      <xdr:nvGrpSpPr>
        <xdr:cNvPr id="2" name="Grupo 1">
          <a:extLst>
            <a:ext uri="{FF2B5EF4-FFF2-40B4-BE49-F238E27FC236}">
              <a16:creationId xmlns:a16="http://schemas.microsoft.com/office/drawing/2014/main" id="{753BDCD6-189E-4FEB-AC29-FA51B9FC9998}"/>
            </a:ext>
          </a:extLst>
        </xdr:cNvPr>
        <xdr:cNvGrpSpPr/>
      </xdr:nvGrpSpPr>
      <xdr:grpSpPr>
        <a:xfrm>
          <a:off x="5139018" y="1629334"/>
          <a:ext cx="3666464" cy="2643192"/>
          <a:chOff x="256420" y="2753103"/>
          <a:chExt cx="5072174" cy="3537075"/>
        </a:xfrm>
      </xdr:grpSpPr>
      <xdr:grpSp>
        <xdr:nvGrpSpPr>
          <xdr:cNvPr id="3" name="Grupo 2">
            <a:extLst>
              <a:ext uri="{FF2B5EF4-FFF2-40B4-BE49-F238E27FC236}">
                <a16:creationId xmlns:a16="http://schemas.microsoft.com/office/drawing/2014/main" id="{FCCC28A8-2F27-4F0E-9374-599833F7147D}"/>
              </a:ext>
            </a:extLst>
          </xdr:cNvPr>
          <xdr:cNvGrpSpPr/>
        </xdr:nvGrpSpPr>
        <xdr:grpSpPr>
          <a:xfrm>
            <a:off x="641232" y="2753103"/>
            <a:ext cx="4297026" cy="3537075"/>
            <a:chOff x="1409219" y="2047903"/>
            <a:chExt cx="3660601" cy="3053191"/>
          </a:xfrm>
        </xdr:grpSpPr>
        <xdr:sp macro="" textlink="">
          <xdr:nvSpPr>
            <xdr:cNvPr id="13" name="Trapecio 12">
              <a:extLst>
                <a:ext uri="{FF2B5EF4-FFF2-40B4-BE49-F238E27FC236}">
                  <a16:creationId xmlns:a16="http://schemas.microsoft.com/office/drawing/2014/main" id="{5CB42E33-1E7D-4E05-B391-BEDCC97003A6}"/>
                </a:ext>
              </a:extLst>
            </xdr:cNvPr>
            <xdr:cNvSpPr/>
          </xdr:nvSpPr>
          <xdr:spPr bwMode="ltGray">
            <a:xfrm>
              <a:off x="1839512" y="3046295"/>
              <a:ext cx="2719257" cy="1270570"/>
            </a:xfrm>
            <a:prstGeom prst="trapezoid">
              <a:avLst>
                <a:gd name="adj" fmla="val 62847"/>
              </a:avLst>
            </a:prstGeom>
            <a:solidFill>
              <a:srgbClr val="FCB53B"/>
            </a:solidFill>
            <a:ln w="3175" cap="flat" cmpd="sng" algn="ctr">
              <a:solidFill>
                <a:schemeClr val="accent4">
                  <a:lumMod val="75000"/>
                </a:schemeClr>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4" name="Trapecio 13">
              <a:extLst>
                <a:ext uri="{FF2B5EF4-FFF2-40B4-BE49-F238E27FC236}">
                  <a16:creationId xmlns:a16="http://schemas.microsoft.com/office/drawing/2014/main" id="{6675B7CA-1D58-4970-A348-022165543AF9}"/>
                </a:ext>
              </a:extLst>
            </xdr:cNvPr>
            <xdr:cNvSpPr/>
          </xdr:nvSpPr>
          <xdr:spPr bwMode="ltGray">
            <a:xfrm>
              <a:off x="1409219" y="4357943"/>
              <a:ext cx="3660601" cy="743151"/>
            </a:xfrm>
            <a:prstGeom prst="trapezoid">
              <a:avLst>
                <a:gd name="adj" fmla="val 64306"/>
              </a:avLst>
            </a:prstGeom>
            <a:solidFill>
              <a:srgbClr val="17B987"/>
            </a:solidFill>
            <a:ln w="3175" cap="flat" cmpd="sng" algn="ctr">
              <a:solidFill>
                <a:schemeClr val="accent6"/>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5" name="Triángulo isósceles 14">
              <a:extLst>
                <a:ext uri="{FF2B5EF4-FFF2-40B4-BE49-F238E27FC236}">
                  <a16:creationId xmlns:a16="http://schemas.microsoft.com/office/drawing/2014/main" id="{7E219A33-81CB-45CA-8168-33AD5546B378}"/>
                </a:ext>
              </a:extLst>
            </xdr:cNvPr>
            <xdr:cNvSpPr/>
          </xdr:nvSpPr>
          <xdr:spPr bwMode="ltGray">
            <a:xfrm>
              <a:off x="2614219" y="2047903"/>
              <a:ext cx="1122425" cy="957375"/>
            </a:xfrm>
            <a:prstGeom prst="triangle">
              <a:avLst>
                <a:gd name="adj" fmla="val 49423"/>
              </a:avLst>
            </a:prstGeom>
            <a:solidFill>
              <a:srgbClr val="FA3E4B"/>
            </a:solidFill>
            <a:ln w="3175" cap="flat" cmpd="sng" algn="ctr">
              <a:solidFill>
                <a:srgbClr val="C00000"/>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grpSp>
      <xdr:grpSp>
        <xdr:nvGrpSpPr>
          <xdr:cNvPr id="4" name="Grupo 3">
            <a:extLst>
              <a:ext uri="{FF2B5EF4-FFF2-40B4-BE49-F238E27FC236}">
                <a16:creationId xmlns:a16="http://schemas.microsoft.com/office/drawing/2014/main" id="{0405E1DA-5FC0-4CC8-8EE9-611C91BAA8ED}"/>
              </a:ext>
            </a:extLst>
          </xdr:cNvPr>
          <xdr:cNvGrpSpPr/>
        </xdr:nvGrpSpPr>
        <xdr:grpSpPr>
          <a:xfrm>
            <a:off x="256420" y="3042259"/>
            <a:ext cx="5072174" cy="3089695"/>
            <a:chOff x="199576" y="3149363"/>
            <a:chExt cx="5072174" cy="3089695"/>
          </a:xfrm>
        </xdr:grpSpPr>
        <xdr:sp macro="" textlink="">
          <xdr:nvSpPr>
            <xdr:cNvPr id="5" name="8 Elipse">
              <a:extLst>
                <a:ext uri="{FF2B5EF4-FFF2-40B4-BE49-F238E27FC236}">
                  <a16:creationId xmlns:a16="http://schemas.microsoft.com/office/drawing/2014/main" id="{8F33DE3C-B1B4-4702-A93D-C648888D2A28}"/>
                </a:ext>
              </a:extLst>
            </xdr:cNvPr>
            <xdr:cNvSpPr/>
          </xdr:nvSpPr>
          <xdr:spPr bwMode="ltGray">
            <a:xfrm>
              <a:off x="2388439" y="326587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a:t>
              </a:r>
              <a:r>
                <a:rPr lang="en-US" sz="800" b="1" baseline="0">
                  <a:solidFill>
                    <a:schemeClr val="tx2"/>
                  </a:solidFill>
                  <a:latin typeface="Caibri"/>
                </a:rPr>
                <a:t> 1</a:t>
              </a:r>
              <a:endParaRPr lang="en-US" sz="800" b="1">
                <a:solidFill>
                  <a:schemeClr val="tx2"/>
                </a:solidFill>
                <a:latin typeface="Caibri"/>
              </a:endParaRPr>
            </a:p>
          </xdr:txBody>
        </xdr:sp>
        <xdr:sp macro="" textlink="">
          <xdr:nvSpPr>
            <xdr:cNvPr id="6" name="11 Rectángulo">
              <a:extLst>
                <a:ext uri="{FF2B5EF4-FFF2-40B4-BE49-F238E27FC236}">
                  <a16:creationId xmlns:a16="http://schemas.microsoft.com/office/drawing/2014/main" id="{4316B52A-90F0-4ED1-B948-68B50A810723}"/>
                </a:ext>
              </a:extLst>
            </xdr:cNvPr>
            <xdr:cNvSpPr/>
          </xdr:nvSpPr>
          <xdr:spPr bwMode="ltGray">
            <a:xfrm>
              <a:off x="1089251" y="3676377"/>
              <a:ext cx="1054808" cy="304767"/>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31 puntos</a:t>
              </a:r>
            </a:p>
          </xdr:txBody>
        </xdr:sp>
        <xdr:sp macro="" textlink="">
          <xdr:nvSpPr>
            <xdr:cNvPr id="7" name="11 Rectángulo">
              <a:extLst>
                <a:ext uri="{FF2B5EF4-FFF2-40B4-BE49-F238E27FC236}">
                  <a16:creationId xmlns:a16="http://schemas.microsoft.com/office/drawing/2014/main" id="{3D5C060F-A959-4979-8D0E-42580E70CB78}"/>
                </a:ext>
              </a:extLst>
            </xdr:cNvPr>
            <xdr:cNvSpPr/>
          </xdr:nvSpPr>
          <xdr:spPr bwMode="ltGray">
            <a:xfrm>
              <a:off x="199576" y="5206098"/>
              <a:ext cx="1054808" cy="304767"/>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18 puntos</a:t>
              </a:r>
            </a:p>
          </xdr:txBody>
        </xdr:sp>
        <xdr:sp macro="" textlink="">
          <xdr:nvSpPr>
            <xdr:cNvPr id="8" name="Rectángulo 7">
              <a:extLst>
                <a:ext uri="{FF2B5EF4-FFF2-40B4-BE49-F238E27FC236}">
                  <a16:creationId xmlns:a16="http://schemas.microsoft.com/office/drawing/2014/main" id="{C4BA8BBC-690F-4418-B856-2544DC141114}"/>
                </a:ext>
              </a:extLst>
            </xdr:cNvPr>
            <xdr:cNvSpPr/>
          </xdr:nvSpPr>
          <xdr:spPr>
            <a:xfrm>
              <a:off x="3087471" y="3149363"/>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10%</a:t>
              </a:r>
              <a:endParaRPr lang="en-US" sz="1400" b="1">
                <a:solidFill>
                  <a:srgbClr val="000000"/>
                </a:solidFill>
                <a:latin typeface="Calibri" panose="020F0502020204030204" pitchFamily="34" charset="0"/>
              </a:endParaRPr>
            </a:p>
          </xdr:txBody>
        </xdr:sp>
        <xdr:sp macro="" textlink="">
          <xdr:nvSpPr>
            <xdr:cNvPr id="9" name="Rectángulo 8">
              <a:extLst>
                <a:ext uri="{FF2B5EF4-FFF2-40B4-BE49-F238E27FC236}">
                  <a16:creationId xmlns:a16="http://schemas.microsoft.com/office/drawing/2014/main" id="{86BFBBBC-E711-44BB-9182-1936F12720BC}"/>
                </a:ext>
              </a:extLst>
            </xdr:cNvPr>
            <xdr:cNvSpPr/>
          </xdr:nvSpPr>
          <xdr:spPr>
            <a:xfrm>
              <a:off x="3781545" y="45007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30%</a:t>
              </a:r>
              <a:endParaRPr lang="en-US" sz="1400" b="1">
                <a:solidFill>
                  <a:srgbClr val="000000"/>
                </a:solidFill>
                <a:latin typeface="Calibri" panose="020F0502020204030204" pitchFamily="34" charset="0"/>
              </a:endParaRPr>
            </a:p>
          </xdr:txBody>
        </xdr:sp>
        <xdr:sp macro="" textlink="">
          <xdr:nvSpPr>
            <xdr:cNvPr id="10" name="Rectángulo 9">
              <a:extLst>
                <a:ext uri="{FF2B5EF4-FFF2-40B4-BE49-F238E27FC236}">
                  <a16:creationId xmlns:a16="http://schemas.microsoft.com/office/drawing/2014/main" id="{F5953DBC-174C-44C8-99E5-9C0928A61F05}"/>
                </a:ext>
              </a:extLst>
            </xdr:cNvPr>
            <xdr:cNvSpPr/>
          </xdr:nvSpPr>
          <xdr:spPr>
            <a:xfrm>
              <a:off x="4588733" y="57180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60%</a:t>
              </a:r>
              <a:endParaRPr lang="en-US" sz="1400" b="1">
                <a:solidFill>
                  <a:srgbClr val="000000"/>
                </a:solidFill>
                <a:latin typeface="Calibri" panose="020F0502020204030204" pitchFamily="34" charset="0"/>
              </a:endParaRPr>
            </a:p>
          </xdr:txBody>
        </xdr:sp>
        <xdr:sp macro="" textlink="">
          <xdr:nvSpPr>
            <xdr:cNvPr id="11" name="8 Elipse">
              <a:extLst>
                <a:ext uri="{FF2B5EF4-FFF2-40B4-BE49-F238E27FC236}">
                  <a16:creationId xmlns:a16="http://schemas.microsoft.com/office/drawing/2014/main" id="{15D236E0-034E-4FC2-9B66-9A85C98AB829}"/>
                </a:ext>
              </a:extLst>
            </xdr:cNvPr>
            <xdr:cNvSpPr/>
          </xdr:nvSpPr>
          <xdr:spPr bwMode="ltGray">
            <a:xfrm>
              <a:off x="2401482" y="4485111"/>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2</a:t>
              </a:r>
            </a:p>
          </xdr:txBody>
        </xdr:sp>
        <xdr:sp macro="" textlink="">
          <xdr:nvSpPr>
            <xdr:cNvPr id="12" name="8 Elipse">
              <a:extLst>
                <a:ext uri="{FF2B5EF4-FFF2-40B4-BE49-F238E27FC236}">
                  <a16:creationId xmlns:a16="http://schemas.microsoft.com/office/drawing/2014/main" id="{366E9C19-83C5-4F9E-9E32-36FEF260A613}"/>
                </a:ext>
              </a:extLst>
            </xdr:cNvPr>
            <xdr:cNvSpPr/>
          </xdr:nvSpPr>
          <xdr:spPr bwMode="ltGray">
            <a:xfrm>
              <a:off x="2401482" y="565395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3</a:t>
              </a:r>
            </a:p>
          </xdr:txBody>
        </xdr:sp>
      </xdr:grpSp>
    </xdr:grpSp>
    <xdr:clientData/>
  </xdr:twoCellAnchor>
  <xdr:twoCellAnchor editAs="oneCell">
    <xdr:from>
      <xdr:col>1</xdr:col>
      <xdr:colOff>9525</xdr:colOff>
      <xdr:row>1</xdr:row>
      <xdr:rowOff>76200</xdr:rowOff>
    </xdr:from>
    <xdr:to>
      <xdr:col>3</xdr:col>
      <xdr:colOff>129599</xdr:colOff>
      <xdr:row>3</xdr:row>
      <xdr:rowOff>169333</xdr:rowOff>
    </xdr:to>
    <xdr:pic>
      <xdr:nvPicPr>
        <xdr:cNvPr id="16" name="Picture 6" descr="Logo">
          <a:extLst>
            <a:ext uri="{FF2B5EF4-FFF2-40B4-BE49-F238E27FC236}">
              <a16:creationId xmlns:a16="http://schemas.microsoft.com/office/drawing/2014/main" id="{FD1A3BF2-04F8-48A9-9098-3BE6AF49D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266700"/>
          <a:ext cx="1234499" cy="474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304801</xdr:colOff>
      <xdr:row>72</xdr:row>
      <xdr:rowOff>123825</xdr:rowOff>
    </xdr:from>
    <xdr:to>
      <xdr:col>15</xdr:col>
      <xdr:colOff>57150</xdr:colOff>
      <xdr:row>81</xdr:row>
      <xdr:rowOff>171450</xdr:rowOff>
    </xdr:to>
    <xdr:sp macro="" textlink="">
      <xdr:nvSpPr>
        <xdr:cNvPr id="17" name="Rectángulo redondeado 43">
          <a:extLst>
            <a:ext uri="{FF2B5EF4-FFF2-40B4-BE49-F238E27FC236}">
              <a16:creationId xmlns:a16="http://schemas.microsoft.com/office/drawing/2014/main" id="{B97C3B55-63D3-4F84-A393-A9B44A68DD9E}"/>
            </a:ext>
          </a:extLst>
        </xdr:cNvPr>
        <xdr:cNvSpPr/>
      </xdr:nvSpPr>
      <xdr:spPr>
        <a:xfrm>
          <a:off x="304801" y="15325725"/>
          <a:ext cx="9515474" cy="1762125"/>
        </a:xfrm>
        <a:prstGeom prst="roundRect">
          <a:avLst>
            <a:gd name="adj" fmla="val 0"/>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just"/>
          <a:r>
            <a:rPr lang="es-ES" sz="1000" b="1">
              <a:solidFill>
                <a:schemeClr val="tx1"/>
              </a:solidFill>
            </a:rPr>
            <a:t>NOTAS</a:t>
          </a:r>
        </a:p>
        <a:p>
          <a:pPr algn="just"/>
          <a:r>
            <a:rPr lang="es-ES" sz="1000">
              <a:solidFill>
                <a:schemeClr val="tx1"/>
              </a:solidFill>
            </a:rPr>
            <a:t>En cada Servicio de Farmacia Hospitalaria se dispondrá de procedimientos normalizados de trabajo que sirvan como directrices de las actividades a realizar y que aseguren la calidad del proceso. Además, las actuaciones farmacéuticas deberán quedar registradas en la Historia Clínica del paciente.</a:t>
          </a:r>
        </a:p>
        <a:p>
          <a:pPr algn="just"/>
          <a:endParaRPr lang="es-ES" sz="1000">
            <a:solidFill>
              <a:schemeClr val="tx1"/>
            </a:solidFill>
          </a:endParaRPr>
        </a:p>
        <a:p>
          <a:pPr algn="just"/>
          <a:r>
            <a:rPr lang="es-ES" sz="1000">
              <a:solidFill>
                <a:schemeClr val="tx1"/>
              </a:solidFill>
            </a:rPr>
            <a:t>* Mobile Health (mHealth, FutureMed, Medicine 2.0, thefuture) </a:t>
          </a:r>
        </a:p>
        <a:p>
          <a:pPr lvl="1" algn="just"/>
          <a:r>
            <a:rPr lang="es-ES" sz="1000">
              <a:solidFill>
                <a:schemeClr val="tx1"/>
              </a:solidFill>
            </a:rPr>
            <a:t>Dispositivos móviles y redes globales para ofrecer servicios de información:</a:t>
          </a:r>
        </a:p>
        <a:p>
          <a:pPr lvl="1" algn="just"/>
          <a:r>
            <a:rPr lang="es-ES" sz="1000">
              <a:solidFill>
                <a:schemeClr val="tx1"/>
              </a:solidFill>
            </a:rPr>
            <a:t>Teléfonos móviles (SMS o Servicio de mensajes multimedia (MMS))</a:t>
          </a:r>
        </a:p>
        <a:p>
          <a:pPr lvl="1" algn="just"/>
          <a:r>
            <a:rPr lang="es-ES" sz="1000">
              <a:solidFill>
                <a:schemeClr val="tx1"/>
              </a:solidFill>
            </a:rPr>
            <a:t>Telemedicina</a:t>
          </a:r>
        </a:p>
        <a:p>
          <a:pPr lvl="1" algn="just"/>
          <a:r>
            <a:rPr lang="es-ES" sz="1000">
              <a:solidFill>
                <a:schemeClr val="tx1"/>
              </a:solidFill>
            </a:rPr>
            <a:t>Aplicaciones Móviles (recomendadas por la SEFH)</a:t>
          </a:r>
        </a:p>
        <a:p>
          <a:pPr lvl="1" algn="just"/>
          <a:r>
            <a:rPr lang="es-ES" sz="1000">
              <a:solidFill>
                <a:schemeClr val="tx1"/>
              </a:solidFill>
            </a:rPr>
            <a:t>Dispositivos Inteligentes</a:t>
          </a:r>
        </a:p>
      </xdr:txBody>
    </xdr:sp>
    <xdr:clientData/>
  </xdr:twoCellAnchor>
  <xdr:twoCellAnchor>
    <xdr:from>
      <xdr:col>0</xdr:col>
      <xdr:colOff>228600</xdr:colOff>
      <xdr:row>77</xdr:row>
      <xdr:rowOff>76200</xdr:rowOff>
    </xdr:from>
    <xdr:to>
      <xdr:col>15</xdr:col>
      <xdr:colOff>104775</xdr:colOff>
      <xdr:row>78</xdr:row>
      <xdr:rowOff>138077</xdr:rowOff>
    </xdr:to>
    <xdr:sp macro="" textlink="">
      <xdr:nvSpPr>
        <xdr:cNvPr id="18" name="Rectángulo 17">
          <a:extLst>
            <a:ext uri="{FF2B5EF4-FFF2-40B4-BE49-F238E27FC236}">
              <a16:creationId xmlns:a16="http://schemas.microsoft.com/office/drawing/2014/main" id="{C4A5DCB1-1F99-48B2-82C5-2FABA416ADBB}"/>
            </a:ext>
          </a:extLst>
        </xdr:cNvPr>
        <xdr:cNvSpPr/>
      </xdr:nvSpPr>
      <xdr:spPr>
        <a:xfrm>
          <a:off x="228600" y="16230600"/>
          <a:ext cx="9639300" cy="25237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7000"/>
            </a:lnSpc>
            <a:spcAft>
              <a:spcPts val="800"/>
            </a:spcAft>
          </a:pPr>
          <a:endParaRPr lang="es-ES" sz="1000">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tint="0.59999389629810485"/>
  </sheetPr>
  <dimension ref="B2:P50"/>
  <sheetViews>
    <sheetView showGridLines="0" tabSelected="1" zoomScale="85" zoomScaleNormal="85" workbookViewId="0"/>
  </sheetViews>
  <sheetFormatPr baseColWidth="10" defaultRowHeight="15" x14ac:dyDescent="0.25"/>
  <cols>
    <col min="1" max="2" width="11.42578125" style="1"/>
    <col min="3" max="3" width="16.42578125" style="1" customWidth="1"/>
    <col min="4" max="5" width="11.42578125" style="1"/>
    <col min="6" max="6" width="17.28515625" style="1" customWidth="1"/>
    <col min="7" max="7" width="11.42578125" style="1" customWidth="1"/>
    <col min="8" max="9" width="11.42578125" style="1"/>
    <col min="10" max="10" width="15.28515625" style="1" customWidth="1"/>
    <col min="11" max="13" width="11.42578125" style="1"/>
    <col min="14" max="14" width="24.140625" style="1" customWidth="1"/>
    <col min="15" max="16384" width="11.42578125" style="1"/>
  </cols>
  <sheetData>
    <row r="2" spans="2:16" x14ac:dyDescent="0.25">
      <c r="B2" s="14"/>
      <c r="C2" s="14"/>
      <c r="D2" s="14"/>
      <c r="E2" s="14"/>
    </row>
    <row r="3" spans="2:16" x14ac:dyDescent="0.25">
      <c r="B3" s="14"/>
      <c r="C3" s="14"/>
      <c r="D3" s="14"/>
      <c r="E3" s="14"/>
    </row>
    <row r="4" spans="2:16" x14ac:dyDescent="0.25">
      <c r="B4" s="14"/>
      <c r="C4" s="14"/>
      <c r="D4" s="14"/>
      <c r="E4" s="14"/>
    </row>
    <row r="5" spans="2:16" ht="39.75" customHeight="1" x14ac:dyDescent="0.3">
      <c r="B5" s="14"/>
      <c r="C5" s="14"/>
      <c r="D5" s="14"/>
      <c r="E5" s="14"/>
      <c r="F5" s="522" t="s">
        <v>138</v>
      </c>
      <c r="G5" s="522"/>
      <c r="H5" s="522"/>
      <c r="I5" s="522"/>
      <c r="J5" s="522"/>
      <c r="K5" s="522"/>
      <c r="L5" s="522"/>
      <c r="M5" s="522"/>
      <c r="N5" s="522"/>
      <c r="O5" s="98"/>
      <c r="P5" s="98"/>
    </row>
    <row r="6" spans="2:16" ht="9" customHeight="1" x14ac:dyDescent="0.3">
      <c r="B6" s="14"/>
      <c r="C6" s="14"/>
      <c r="D6" s="14"/>
      <c r="E6" s="14"/>
      <c r="F6" s="522"/>
      <c r="G6" s="522"/>
      <c r="H6" s="522"/>
      <c r="I6" s="522"/>
      <c r="J6" s="522"/>
      <c r="K6" s="522"/>
      <c r="L6" s="522"/>
      <c r="M6" s="522"/>
      <c r="N6" s="522"/>
      <c r="O6" s="98"/>
      <c r="P6" s="98"/>
    </row>
    <row r="8" spans="2:16" ht="18.75" x14ac:dyDescent="0.3">
      <c r="B8" s="13"/>
      <c r="F8" s="1" t="s">
        <v>4</v>
      </c>
    </row>
    <row r="10" spans="2:16" x14ac:dyDescent="0.25">
      <c r="B10" s="12"/>
    </row>
    <row r="11" spans="2:16" x14ac:dyDescent="0.25">
      <c r="B11" s="11"/>
    </row>
    <row r="12" spans="2:16" x14ac:dyDescent="0.25">
      <c r="B12" s="10"/>
      <c r="C12" s="9"/>
      <c r="D12" s="9"/>
      <c r="E12" s="9"/>
      <c r="F12" s="9"/>
      <c r="G12" s="9"/>
      <c r="H12" s="9"/>
      <c r="I12" s="9"/>
      <c r="J12" s="9"/>
      <c r="K12" s="9"/>
      <c r="L12" s="9"/>
      <c r="M12" s="9"/>
      <c r="N12" s="8"/>
    </row>
    <row r="13" spans="2:16" x14ac:dyDescent="0.25">
      <c r="B13" s="364" t="s">
        <v>47</v>
      </c>
      <c r="C13" s="6"/>
      <c r="D13" s="6"/>
      <c r="E13" s="6"/>
      <c r="F13" s="6"/>
      <c r="G13" s="6"/>
      <c r="H13" s="6"/>
      <c r="I13" s="6"/>
      <c r="J13" s="6"/>
      <c r="K13" s="6"/>
      <c r="L13" s="6"/>
      <c r="M13" s="6"/>
      <c r="N13" s="5"/>
    </row>
    <row r="14" spans="2:16" x14ac:dyDescent="0.25">
      <c r="B14" s="364" t="s">
        <v>3</v>
      </c>
      <c r="C14" s="6"/>
      <c r="D14" s="6"/>
      <c r="E14" s="6"/>
      <c r="F14" s="6"/>
      <c r="G14" s="6"/>
      <c r="H14" s="6"/>
      <c r="I14" s="6"/>
      <c r="J14" s="6"/>
      <c r="K14" s="6"/>
      <c r="L14" s="6"/>
      <c r="M14" s="6"/>
      <c r="N14" s="5"/>
    </row>
    <row r="15" spans="2:16" x14ac:dyDescent="0.25">
      <c r="B15" s="364" t="s">
        <v>2</v>
      </c>
      <c r="C15" s="6"/>
      <c r="D15" s="6"/>
      <c r="E15" s="6"/>
      <c r="F15" s="6"/>
      <c r="G15" s="6"/>
      <c r="H15" s="6"/>
      <c r="I15" s="6"/>
      <c r="J15" s="6"/>
      <c r="K15" s="6"/>
      <c r="L15" s="6"/>
      <c r="M15" s="6"/>
      <c r="N15" s="5"/>
    </row>
    <row r="16" spans="2:16" x14ac:dyDescent="0.25">
      <c r="B16" s="365"/>
      <c r="C16" s="6"/>
      <c r="D16" s="6"/>
      <c r="E16" s="6"/>
      <c r="F16" s="6"/>
      <c r="G16" s="6"/>
      <c r="H16" s="6"/>
      <c r="I16" s="6"/>
      <c r="J16" s="6"/>
      <c r="K16" s="6"/>
      <c r="L16" s="6"/>
      <c r="M16" s="6"/>
      <c r="N16" s="5"/>
    </row>
    <row r="17" spans="2:14" x14ac:dyDescent="0.25">
      <c r="B17" s="365" t="s">
        <v>46</v>
      </c>
      <c r="C17" s="6"/>
      <c r="D17" s="6"/>
      <c r="E17" s="6"/>
      <c r="F17" s="6"/>
      <c r="G17" s="6"/>
      <c r="H17" s="6"/>
      <c r="I17" s="6"/>
      <c r="J17" s="6"/>
      <c r="K17" s="6"/>
      <c r="L17" s="6"/>
      <c r="M17" s="6"/>
      <c r="N17" s="5"/>
    </row>
    <row r="18" spans="2:14" x14ac:dyDescent="0.25">
      <c r="B18" s="7"/>
      <c r="C18" s="6"/>
      <c r="D18" s="6"/>
      <c r="E18" s="6"/>
      <c r="F18" s="6"/>
      <c r="G18" s="6"/>
      <c r="H18" s="6"/>
      <c r="I18" s="6"/>
      <c r="J18" s="6"/>
      <c r="K18" s="6"/>
      <c r="L18" s="6"/>
      <c r="M18" s="6"/>
      <c r="N18" s="5"/>
    </row>
    <row r="19" spans="2:14" x14ac:dyDescent="0.25">
      <c r="B19" s="7"/>
      <c r="C19" s="519" t="s">
        <v>1</v>
      </c>
      <c r="D19" s="520"/>
      <c r="E19" s="521"/>
      <c r="F19" s="519" t="s">
        <v>0</v>
      </c>
      <c r="G19" s="520"/>
      <c r="H19" s="520"/>
      <c r="I19" s="520"/>
      <c r="J19" s="521"/>
      <c r="K19" s="6"/>
      <c r="L19" s="6"/>
      <c r="M19" s="6"/>
      <c r="N19" s="5"/>
    </row>
    <row r="20" spans="2:14" x14ac:dyDescent="0.25">
      <c r="B20" s="7"/>
      <c r="C20" s="516" t="s">
        <v>119</v>
      </c>
      <c r="D20" s="517"/>
      <c r="E20" s="518"/>
      <c r="F20" s="526" t="s">
        <v>48</v>
      </c>
      <c r="G20" s="527"/>
      <c r="H20" s="527"/>
      <c r="I20" s="527"/>
      <c r="J20" s="528"/>
      <c r="K20" s="6"/>
      <c r="L20" s="6"/>
      <c r="M20" s="6"/>
      <c r="N20" s="5"/>
    </row>
    <row r="21" spans="2:14" x14ac:dyDescent="0.25">
      <c r="B21" s="7"/>
      <c r="C21" s="516" t="s">
        <v>120</v>
      </c>
      <c r="D21" s="517"/>
      <c r="E21" s="518"/>
      <c r="F21" s="526" t="s">
        <v>129</v>
      </c>
      <c r="G21" s="527"/>
      <c r="H21" s="527"/>
      <c r="I21" s="527"/>
      <c r="J21" s="528"/>
      <c r="K21" s="6"/>
      <c r="L21" s="6"/>
      <c r="M21" s="6"/>
      <c r="N21" s="5"/>
    </row>
    <row r="22" spans="2:14" x14ac:dyDescent="0.25">
      <c r="B22" s="7"/>
      <c r="C22" s="516" t="s">
        <v>124</v>
      </c>
      <c r="D22" s="517"/>
      <c r="E22" s="518"/>
      <c r="F22" s="526" t="s">
        <v>49</v>
      </c>
      <c r="G22" s="527"/>
      <c r="H22" s="527"/>
      <c r="I22" s="527"/>
      <c r="J22" s="528"/>
      <c r="K22" s="6"/>
      <c r="L22" s="6"/>
      <c r="M22" s="6"/>
      <c r="N22" s="5"/>
    </row>
    <row r="23" spans="2:14" ht="14.25" customHeight="1" x14ac:dyDescent="0.25">
      <c r="B23" s="7"/>
      <c r="C23" s="61" t="s">
        <v>125</v>
      </c>
      <c r="D23" s="62"/>
      <c r="E23" s="63"/>
      <c r="F23" s="140" t="s">
        <v>131</v>
      </c>
      <c r="G23" s="141"/>
      <c r="H23" s="139"/>
      <c r="I23" s="64"/>
      <c r="J23" s="65"/>
      <c r="K23" s="6"/>
      <c r="L23" s="6"/>
      <c r="M23" s="6"/>
      <c r="N23" s="5"/>
    </row>
    <row r="24" spans="2:14" ht="15" customHeight="1" x14ac:dyDescent="0.25">
      <c r="B24" s="7"/>
      <c r="C24" s="523" t="s">
        <v>126</v>
      </c>
      <c r="D24" s="524"/>
      <c r="E24" s="525"/>
      <c r="F24" s="529" t="s">
        <v>50</v>
      </c>
      <c r="G24" s="530"/>
      <c r="H24" s="530"/>
      <c r="I24" s="530"/>
      <c r="J24" s="531"/>
      <c r="K24" s="6"/>
      <c r="L24" s="6"/>
      <c r="M24" s="6"/>
      <c r="N24" s="5"/>
    </row>
    <row r="25" spans="2:14" x14ac:dyDescent="0.25">
      <c r="B25" s="7"/>
      <c r="C25" s="516" t="s">
        <v>127</v>
      </c>
      <c r="D25" s="517"/>
      <c r="E25" s="518"/>
      <c r="F25" s="526" t="s">
        <v>51</v>
      </c>
      <c r="G25" s="527"/>
      <c r="H25" s="527"/>
      <c r="I25" s="527"/>
      <c r="J25" s="528"/>
      <c r="K25" s="6"/>
      <c r="L25" s="6"/>
      <c r="M25" s="6"/>
      <c r="N25" s="5"/>
    </row>
    <row r="26" spans="2:14" x14ac:dyDescent="0.25">
      <c r="B26" s="7"/>
      <c r="C26" s="516" t="s">
        <v>121</v>
      </c>
      <c r="D26" s="517"/>
      <c r="E26" s="518"/>
      <c r="F26" s="526" t="s">
        <v>52</v>
      </c>
      <c r="G26" s="527"/>
      <c r="H26" s="527"/>
      <c r="I26" s="527"/>
      <c r="J26" s="528"/>
      <c r="K26" s="6"/>
      <c r="L26" s="6"/>
      <c r="M26" s="6"/>
      <c r="N26" s="5"/>
    </row>
    <row r="27" spans="2:14" x14ac:dyDescent="0.25">
      <c r="B27" s="7"/>
      <c r="C27" s="516" t="s">
        <v>122</v>
      </c>
      <c r="D27" s="517"/>
      <c r="E27" s="518"/>
      <c r="F27" s="526" t="s">
        <v>53</v>
      </c>
      <c r="G27" s="527"/>
      <c r="H27" s="527"/>
      <c r="I27" s="527"/>
      <c r="J27" s="528"/>
      <c r="K27" s="6"/>
      <c r="L27" s="6"/>
      <c r="M27" s="6"/>
      <c r="N27" s="5"/>
    </row>
    <row r="28" spans="2:14" x14ac:dyDescent="0.25">
      <c r="B28" s="7"/>
      <c r="C28" s="523" t="s">
        <v>123</v>
      </c>
      <c r="D28" s="524"/>
      <c r="E28" s="525"/>
      <c r="F28" s="529" t="s">
        <v>54</v>
      </c>
      <c r="G28" s="530"/>
      <c r="H28" s="530"/>
      <c r="I28" s="530"/>
      <c r="J28" s="531"/>
      <c r="K28" s="6"/>
      <c r="L28" s="6"/>
      <c r="M28" s="6"/>
      <c r="N28" s="5"/>
    </row>
    <row r="29" spans="2:14" x14ac:dyDescent="0.25">
      <c r="B29" s="4"/>
      <c r="C29" s="3"/>
      <c r="D29" s="3"/>
      <c r="E29" s="3"/>
      <c r="F29" s="3"/>
      <c r="G29" s="3"/>
      <c r="H29" s="3"/>
      <c r="I29" s="3"/>
      <c r="J29" s="3"/>
      <c r="K29" s="3"/>
      <c r="L29" s="3"/>
      <c r="M29" s="3"/>
      <c r="N29" s="2"/>
    </row>
    <row r="32" spans="2:14" x14ac:dyDescent="0.25">
      <c r="B32" s="354"/>
      <c r="C32" s="355"/>
      <c r="D32" s="355"/>
      <c r="E32" s="355"/>
      <c r="F32" s="355"/>
      <c r="G32" s="355"/>
      <c r="H32" s="355"/>
      <c r="I32" s="355"/>
      <c r="J32" s="355"/>
      <c r="K32" s="355"/>
      <c r="L32" s="355"/>
      <c r="M32" s="355"/>
      <c r="N32" s="356"/>
    </row>
    <row r="33" spans="2:14" x14ac:dyDescent="0.25">
      <c r="B33" s="362" t="s">
        <v>301</v>
      </c>
      <c r="C33" s="6"/>
      <c r="D33" s="6"/>
      <c r="E33" s="6"/>
      <c r="F33" s="6"/>
      <c r="G33" s="6"/>
      <c r="H33" s="6"/>
      <c r="I33" s="6"/>
      <c r="J33" s="6"/>
      <c r="K33" s="6"/>
      <c r="L33" s="6"/>
      <c r="M33" s="6"/>
      <c r="N33" s="358"/>
    </row>
    <row r="34" spans="2:14" ht="5.0999999999999996" customHeight="1" x14ac:dyDescent="0.25">
      <c r="B34" s="362"/>
      <c r="C34" s="6"/>
      <c r="D34" s="6"/>
      <c r="E34" s="6"/>
      <c r="F34" s="6"/>
      <c r="G34" s="6"/>
      <c r="H34" s="6"/>
      <c r="I34" s="6"/>
      <c r="J34" s="6"/>
      <c r="K34" s="6"/>
      <c r="L34" s="6"/>
      <c r="M34" s="6"/>
      <c r="N34" s="358"/>
    </row>
    <row r="35" spans="2:14" x14ac:dyDescent="0.25">
      <c r="B35" s="363" t="s">
        <v>302</v>
      </c>
      <c r="C35" s="6"/>
      <c r="D35" s="6"/>
      <c r="E35" s="6"/>
      <c r="F35" s="6"/>
      <c r="G35" s="6"/>
      <c r="H35" s="6"/>
      <c r="I35" s="6"/>
      <c r="J35" s="6"/>
      <c r="K35" s="6"/>
      <c r="L35" s="6"/>
      <c r="M35" s="6"/>
      <c r="N35" s="358"/>
    </row>
    <row r="36" spans="2:14" ht="9.9499999999999993" customHeight="1" x14ac:dyDescent="0.25">
      <c r="B36" s="357"/>
      <c r="C36" s="6"/>
      <c r="D36" s="6"/>
      <c r="E36" s="6"/>
      <c r="F36" s="6"/>
      <c r="G36" s="6"/>
      <c r="H36" s="6"/>
      <c r="I36" s="6"/>
      <c r="J36" s="6"/>
      <c r="K36" s="6"/>
      <c r="L36" s="6"/>
      <c r="M36" s="6"/>
      <c r="N36" s="358"/>
    </row>
    <row r="37" spans="2:14" x14ac:dyDescent="0.25">
      <c r="B37" s="357"/>
      <c r="C37" s="6"/>
      <c r="D37" s="6"/>
      <c r="E37" s="6"/>
      <c r="F37" s="6"/>
      <c r="G37" s="6"/>
      <c r="H37" s="6"/>
      <c r="I37" s="6"/>
      <c r="J37" s="6"/>
      <c r="K37" s="6"/>
      <c r="L37" s="6"/>
      <c r="M37" s="6"/>
      <c r="N37" s="358"/>
    </row>
    <row r="38" spans="2:14" x14ac:dyDescent="0.25">
      <c r="B38" s="357"/>
      <c r="C38" s="6"/>
      <c r="D38" s="6"/>
      <c r="E38" s="6"/>
      <c r="F38" s="6"/>
      <c r="G38" s="6"/>
      <c r="H38" s="6"/>
      <c r="I38" s="6"/>
      <c r="J38" s="6"/>
      <c r="K38" s="6"/>
      <c r="L38" s="6"/>
      <c r="M38" s="6"/>
      <c r="N38" s="358"/>
    </row>
    <row r="39" spans="2:14" x14ac:dyDescent="0.25">
      <c r="B39" s="357"/>
      <c r="C39" s="6"/>
      <c r="D39" s="6"/>
      <c r="E39" s="6"/>
      <c r="F39" s="6"/>
      <c r="G39" s="6"/>
      <c r="H39" s="6"/>
      <c r="I39" s="6"/>
      <c r="J39" s="6"/>
      <c r="K39" s="6"/>
      <c r="L39" s="6"/>
      <c r="M39" s="6"/>
      <c r="N39" s="358"/>
    </row>
    <row r="40" spans="2:14" x14ac:dyDescent="0.25">
      <c r="B40" s="357"/>
      <c r="C40" s="6"/>
      <c r="D40" s="6"/>
      <c r="E40" s="6"/>
      <c r="F40" s="6"/>
      <c r="G40" s="6"/>
      <c r="H40" s="6"/>
      <c r="I40" s="6"/>
      <c r="J40" s="6"/>
      <c r="K40" s="6"/>
      <c r="L40" s="6"/>
      <c r="M40" s="6"/>
      <c r="N40" s="358"/>
    </row>
    <row r="41" spans="2:14" x14ac:dyDescent="0.25">
      <c r="B41" s="357"/>
      <c r="C41" s="6"/>
      <c r="D41" s="6"/>
      <c r="E41" s="6"/>
      <c r="F41" s="6"/>
      <c r="G41" s="6"/>
      <c r="H41" s="6"/>
      <c r="I41" s="6"/>
      <c r="J41" s="6"/>
      <c r="K41" s="6"/>
      <c r="L41" s="6"/>
      <c r="M41" s="6"/>
      <c r="N41" s="358"/>
    </row>
    <row r="42" spans="2:14" x14ac:dyDescent="0.25">
      <c r="B42" s="357"/>
      <c r="C42" s="6"/>
      <c r="D42" s="6"/>
      <c r="E42" s="6"/>
      <c r="F42" s="6"/>
      <c r="G42" s="6"/>
      <c r="H42" s="6"/>
      <c r="I42" s="6"/>
      <c r="J42" s="6"/>
      <c r="K42" s="6"/>
      <c r="L42" s="6"/>
      <c r="M42" s="6"/>
      <c r="N42" s="358"/>
    </row>
    <row r="43" spans="2:14" x14ac:dyDescent="0.25">
      <c r="B43" s="357"/>
      <c r="C43" s="6"/>
      <c r="D43" s="6"/>
      <c r="E43" s="6"/>
      <c r="F43" s="6"/>
      <c r="G43" s="6"/>
      <c r="H43" s="6"/>
      <c r="I43" s="6"/>
      <c r="J43" s="6"/>
      <c r="K43" s="6"/>
      <c r="L43" s="6"/>
      <c r="M43" s="6"/>
      <c r="N43" s="358"/>
    </row>
    <row r="44" spans="2:14" x14ac:dyDescent="0.25">
      <c r="B44" s="357"/>
      <c r="C44" s="6"/>
      <c r="D44" s="6"/>
      <c r="E44" s="6"/>
      <c r="F44" s="6"/>
      <c r="G44" s="6"/>
      <c r="H44" s="6"/>
      <c r="I44" s="6"/>
      <c r="J44" s="6"/>
      <c r="K44" s="6"/>
      <c r="L44" s="6"/>
      <c r="M44" s="6"/>
      <c r="N44" s="358"/>
    </row>
    <row r="45" spans="2:14" x14ac:dyDescent="0.25">
      <c r="B45" s="357"/>
      <c r="C45" s="6"/>
      <c r="D45" s="6"/>
      <c r="E45" s="6"/>
      <c r="F45" s="6"/>
      <c r="G45" s="6"/>
      <c r="H45" s="6"/>
      <c r="I45" s="6"/>
      <c r="J45" s="6"/>
      <c r="K45" s="6"/>
      <c r="L45" s="6"/>
      <c r="M45" s="6"/>
      <c r="N45" s="358"/>
    </row>
    <row r="46" spans="2:14" x14ac:dyDescent="0.25">
      <c r="B46" s="357"/>
      <c r="C46" s="6"/>
      <c r="D46" s="6"/>
      <c r="E46" s="6"/>
      <c r="F46" s="6"/>
      <c r="G46" s="6"/>
      <c r="H46" s="6"/>
      <c r="I46" s="6"/>
      <c r="J46" s="6"/>
      <c r="K46" s="6"/>
      <c r="L46" s="6"/>
      <c r="M46" s="6"/>
      <c r="N46" s="358"/>
    </row>
    <row r="47" spans="2:14" x14ac:dyDescent="0.25">
      <c r="B47" s="357"/>
      <c r="C47" s="6"/>
      <c r="D47" s="6"/>
      <c r="E47" s="6"/>
      <c r="F47" s="6"/>
      <c r="G47" s="6"/>
      <c r="H47" s="6"/>
      <c r="I47" s="6"/>
      <c r="J47" s="6"/>
      <c r="K47" s="6"/>
      <c r="L47" s="6"/>
      <c r="M47" s="6"/>
      <c r="N47" s="358"/>
    </row>
    <row r="48" spans="2:14" x14ac:dyDescent="0.25">
      <c r="B48" s="357"/>
      <c r="C48" s="6"/>
      <c r="D48" s="6"/>
      <c r="E48" s="6"/>
      <c r="F48" s="6"/>
      <c r="G48" s="6"/>
      <c r="H48" s="6"/>
      <c r="I48" s="6"/>
      <c r="J48" s="6"/>
      <c r="K48" s="6"/>
      <c r="L48" s="6"/>
      <c r="M48" s="6"/>
      <c r="N48" s="358"/>
    </row>
    <row r="49" spans="2:14" x14ac:dyDescent="0.25">
      <c r="B49" s="357"/>
      <c r="C49" s="6"/>
      <c r="D49" s="6"/>
      <c r="E49" s="6"/>
      <c r="F49" s="6"/>
      <c r="G49" s="6"/>
      <c r="H49" s="6"/>
      <c r="I49" s="6"/>
      <c r="J49" s="6"/>
      <c r="K49" s="6"/>
      <c r="L49" s="6"/>
      <c r="M49" s="6"/>
      <c r="N49" s="358"/>
    </row>
    <row r="50" spans="2:14" x14ac:dyDescent="0.25">
      <c r="B50" s="359"/>
      <c r="C50" s="360"/>
      <c r="D50" s="360"/>
      <c r="E50" s="360"/>
      <c r="F50" s="360"/>
      <c r="G50" s="360"/>
      <c r="H50" s="360"/>
      <c r="I50" s="360"/>
      <c r="J50" s="360"/>
      <c r="K50" s="360"/>
      <c r="L50" s="360"/>
      <c r="M50" s="360"/>
      <c r="N50" s="361"/>
    </row>
  </sheetData>
  <sheetProtection algorithmName="SHA-512" hashValue="uRHBX617Vtpqg4mWmiU0m2/L9Tw+u8uFQJT6FAiS9S48WvZ2rFD2i4HDVpeISEygLlsoNZGgHCGMlNxwgwqccg==" saltValue="V2IqgDl/sZI8BknpCQroFA==" spinCount="100000" sheet="1" objects="1" scenarios="1" selectLockedCells="1" selectUnlockedCells="1"/>
  <mergeCells count="19">
    <mergeCell ref="C28:E28"/>
    <mergeCell ref="F20:J20"/>
    <mergeCell ref="F21:J21"/>
    <mergeCell ref="F22:J22"/>
    <mergeCell ref="F25:J25"/>
    <mergeCell ref="F26:J26"/>
    <mergeCell ref="F27:J27"/>
    <mergeCell ref="F28:J28"/>
    <mergeCell ref="C26:E26"/>
    <mergeCell ref="C24:E24"/>
    <mergeCell ref="F24:J24"/>
    <mergeCell ref="C20:E20"/>
    <mergeCell ref="C21:E21"/>
    <mergeCell ref="C22:E22"/>
    <mergeCell ref="C25:E25"/>
    <mergeCell ref="C19:E19"/>
    <mergeCell ref="F19:J19"/>
    <mergeCell ref="F5:N6"/>
    <mergeCell ref="C27:E2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5" tint="0.39997558519241921"/>
  </sheetPr>
  <dimension ref="B4:R529"/>
  <sheetViews>
    <sheetView showGridLines="0" zoomScale="85" zoomScaleNormal="85" workbookViewId="0">
      <selection sqref="A1:XFD1048576"/>
    </sheetView>
  </sheetViews>
  <sheetFormatPr baseColWidth="10" defaultRowHeight="15" x14ac:dyDescent="0.25"/>
  <cols>
    <col min="1" max="2" width="4.7109375" style="17" customWidth="1"/>
    <col min="3" max="3" width="11.7109375" style="15" customWidth="1"/>
    <col min="4" max="9" width="11.42578125" style="17"/>
    <col min="10" max="10" width="11.42578125" style="17" customWidth="1"/>
    <col min="11" max="11" width="40.42578125" style="17" customWidth="1"/>
    <col min="12" max="12" width="2" style="17" customWidth="1"/>
    <col min="13" max="13" width="11.42578125" style="100"/>
    <col min="14" max="14" width="15.7109375" style="17" customWidth="1"/>
    <col min="15" max="15" width="11.42578125" style="17"/>
    <col min="16" max="16" width="13.5703125" style="17" bestFit="1" customWidth="1"/>
    <col min="17" max="17" width="11.42578125" style="17" customWidth="1"/>
    <col min="18" max="16384" width="11.42578125" style="17"/>
  </cols>
  <sheetData>
    <row r="4" spans="2:14" x14ac:dyDescent="0.25">
      <c r="D4" s="16"/>
    </row>
    <row r="5" spans="2:14" ht="14.25" customHeight="1" x14ac:dyDescent="0.25"/>
    <row r="6" spans="2:14" ht="35.25" customHeight="1" x14ac:dyDescent="0.25">
      <c r="B6" s="532" t="s">
        <v>192</v>
      </c>
      <c r="C6" s="532"/>
      <c r="D6" s="532"/>
      <c r="E6" s="532"/>
      <c r="F6" s="532"/>
      <c r="G6" s="532"/>
      <c r="H6" s="532"/>
      <c r="I6" s="532"/>
      <c r="J6" s="532"/>
      <c r="K6" s="532"/>
      <c r="L6" s="532"/>
      <c r="M6" s="532"/>
      <c r="N6" s="532"/>
    </row>
    <row r="7" spans="2:14" x14ac:dyDescent="0.25">
      <c r="C7" s="17"/>
    </row>
    <row r="8" spans="2:14" ht="22.5" customHeight="1" x14ac:dyDescent="0.25">
      <c r="D8" s="538" t="s">
        <v>5</v>
      </c>
      <c r="E8" s="538"/>
      <c r="F8" s="538"/>
      <c r="G8" s="538"/>
      <c r="H8" s="538"/>
      <c r="I8" s="538"/>
      <c r="J8" s="538"/>
      <c r="K8" s="538"/>
      <c r="M8" s="99">
        <f>M41+M101+M155+M256+M121+M178+M196</f>
        <v>75</v>
      </c>
    </row>
    <row r="9" spans="2:14" ht="15.75" customHeight="1" x14ac:dyDescent="0.25">
      <c r="D9" s="15"/>
      <c r="E9" s="15"/>
      <c r="F9" s="15"/>
      <c r="G9" s="15"/>
      <c r="H9" s="15"/>
      <c r="I9" s="15"/>
      <c r="J9" s="15"/>
      <c r="K9" s="15"/>
      <c r="L9" s="15"/>
    </row>
    <row r="10" spans="2:14" s="91" customFormat="1" ht="24.95" customHeight="1" x14ac:dyDescent="0.25">
      <c r="B10" s="533" t="s">
        <v>81</v>
      </c>
      <c r="C10" s="533"/>
      <c r="D10" s="533"/>
      <c r="E10" s="533"/>
      <c r="F10" s="533"/>
      <c r="G10" s="533"/>
      <c r="H10" s="533"/>
      <c r="I10" s="533"/>
      <c r="J10" s="533"/>
      <c r="K10" s="533"/>
      <c r="L10" s="533"/>
      <c r="M10" s="533"/>
      <c r="N10" s="534"/>
    </row>
    <row r="11" spans="2:14" ht="8.1" customHeight="1" x14ac:dyDescent="0.25"/>
    <row r="12" spans="2:14" x14ac:dyDescent="0.25">
      <c r="B12" s="182"/>
      <c r="C12" s="96"/>
      <c r="D12" s="18"/>
      <c r="E12" s="18"/>
      <c r="F12" s="18"/>
      <c r="G12" s="18"/>
      <c r="H12" s="18"/>
      <c r="I12" s="18"/>
      <c r="J12" s="18"/>
      <c r="K12" s="18"/>
      <c r="L12" s="18"/>
      <c r="M12" s="101"/>
      <c r="N12" s="19"/>
    </row>
    <row r="13" spans="2:14" x14ac:dyDescent="0.25">
      <c r="B13" s="183"/>
      <c r="C13" s="71"/>
      <c r="D13" s="170" t="s">
        <v>55</v>
      </c>
      <c r="E13" s="20"/>
      <c r="F13" s="20"/>
      <c r="G13" s="20"/>
      <c r="H13" s="20"/>
      <c r="I13" s="20"/>
      <c r="J13" s="20"/>
      <c r="K13" s="20"/>
      <c r="L13" s="20"/>
      <c r="M13" s="102"/>
      <c r="N13" s="21"/>
    </row>
    <row r="14" spans="2:14" x14ac:dyDescent="0.25">
      <c r="B14" s="183"/>
      <c r="C14" s="71"/>
      <c r="D14" s="206" t="s">
        <v>42</v>
      </c>
      <c r="E14" s="207"/>
      <c r="F14" s="207"/>
      <c r="G14" s="207"/>
      <c r="H14" s="207"/>
      <c r="I14" s="207"/>
      <c r="J14" s="207"/>
      <c r="K14" s="208"/>
      <c r="L14" s="20"/>
      <c r="M14" s="103">
        <v>1</v>
      </c>
      <c r="N14" s="21"/>
    </row>
    <row r="15" spans="2:14" x14ac:dyDescent="0.25">
      <c r="B15" s="183"/>
      <c r="C15" s="71"/>
      <c r="D15" s="206" t="s">
        <v>41</v>
      </c>
      <c r="E15" s="207"/>
      <c r="F15" s="207"/>
      <c r="G15" s="207"/>
      <c r="H15" s="207"/>
      <c r="I15" s="207"/>
      <c r="J15" s="207"/>
      <c r="K15" s="208"/>
      <c r="L15" s="20"/>
      <c r="M15" s="103">
        <v>0</v>
      </c>
      <c r="N15" s="21"/>
    </row>
    <row r="16" spans="2:14" ht="8.1" customHeight="1" x14ac:dyDescent="0.25">
      <c r="B16" s="183"/>
      <c r="C16" s="71"/>
      <c r="D16" s="20"/>
      <c r="E16" s="20"/>
      <c r="F16" s="20"/>
      <c r="G16" s="20"/>
      <c r="H16" s="20"/>
      <c r="I16" s="20"/>
      <c r="J16" s="20"/>
      <c r="K16" s="20"/>
      <c r="L16" s="20"/>
      <c r="M16" s="102"/>
      <c r="N16" s="21"/>
    </row>
    <row r="17" spans="2:14" x14ac:dyDescent="0.25">
      <c r="B17" s="183"/>
      <c r="C17" s="181"/>
      <c r="D17" s="171" t="s">
        <v>59</v>
      </c>
      <c r="E17" s="20"/>
      <c r="F17" s="20"/>
      <c r="G17" s="20"/>
      <c r="H17" s="20"/>
      <c r="I17" s="20"/>
      <c r="J17" s="20"/>
      <c r="K17" s="20"/>
      <c r="L17" s="20"/>
      <c r="M17" s="102"/>
      <c r="N17" s="21"/>
    </row>
    <row r="18" spans="2:14" x14ac:dyDescent="0.25">
      <c r="B18" s="183"/>
      <c r="C18" s="71"/>
      <c r="D18" s="206" t="s">
        <v>237</v>
      </c>
      <c r="E18" s="207"/>
      <c r="F18" s="207"/>
      <c r="G18" s="207"/>
      <c r="H18" s="207"/>
      <c r="I18" s="207"/>
      <c r="J18" s="207"/>
      <c r="K18" s="208"/>
      <c r="L18" s="20"/>
      <c r="M18" s="103">
        <v>1</v>
      </c>
      <c r="N18" s="21"/>
    </row>
    <row r="19" spans="2:14" x14ac:dyDescent="0.25">
      <c r="B19" s="183"/>
      <c r="C19" s="71"/>
      <c r="D19" s="206" t="s">
        <v>77</v>
      </c>
      <c r="E19" s="207"/>
      <c r="F19" s="207"/>
      <c r="G19" s="207"/>
      <c r="H19" s="207"/>
      <c r="I19" s="207"/>
      <c r="J19" s="207"/>
      <c r="K19" s="208"/>
      <c r="L19" s="20"/>
      <c r="M19" s="103">
        <v>3</v>
      </c>
      <c r="N19" s="21"/>
    </row>
    <row r="20" spans="2:14" x14ac:dyDescent="0.25">
      <c r="B20" s="183"/>
      <c r="C20" s="71"/>
      <c r="D20" s="206" t="s">
        <v>56</v>
      </c>
      <c r="E20" s="207"/>
      <c r="F20" s="207"/>
      <c r="G20" s="207"/>
      <c r="H20" s="207"/>
      <c r="I20" s="207"/>
      <c r="J20" s="207"/>
      <c r="K20" s="208"/>
      <c r="L20" s="20"/>
      <c r="M20" s="103">
        <v>2</v>
      </c>
      <c r="N20" s="21"/>
    </row>
    <row r="21" spans="2:14" x14ac:dyDescent="0.25">
      <c r="B21" s="183"/>
      <c r="C21" s="71"/>
      <c r="D21" s="206" t="s">
        <v>57</v>
      </c>
      <c r="E21" s="207"/>
      <c r="F21" s="207"/>
      <c r="G21" s="207"/>
      <c r="H21" s="207"/>
      <c r="I21" s="207"/>
      <c r="J21" s="207"/>
      <c r="K21" s="208"/>
      <c r="L21" s="20"/>
      <c r="M21" s="103">
        <v>2</v>
      </c>
      <c r="N21" s="21"/>
    </row>
    <row r="22" spans="2:14" x14ac:dyDescent="0.25">
      <c r="B22" s="183"/>
      <c r="C22" s="71"/>
      <c r="D22" s="206" t="s">
        <v>6</v>
      </c>
      <c r="E22" s="207"/>
      <c r="F22" s="207"/>
      <c r="G22" s="207"/>
      <c r="H22" s="207"/>
      <c r="I22" s="207"/>
      <c r="J22" s="207"/>
      <c r="K22" s="208"/>
      <c r="L22" s="20"/>
      <c r="M22" s="103">
        <v>0</v>
      </c>
      <c r="N22" s="21"/>
    </row>
    <row r="23" spans="2:14" ht="8.1" customHeight="1" x14ac:dyDescent="0.25">
      <c r="B23" s="183"/>
      <c r="C23" s="71"/>
      <c r="D23" s="20"/>
      <c r="E23" s="20"/>
      <c r="F23" s="20"/>
      <c r="G23" s="20"/>
      <c r="H23" s="20"/>
      <c r="I23" s="20"/>
      <c r="J23" s="20"/>
      <c r="K23" s="20"/>
      <c r="L23" s="20"/>
      <c r="M23" s="102"/>
      <c r="N23" s="21"/>
    </row>
    <row r="24" spans="2:14" ht="15" customHeight="1" x14ac:dyDescent="0.25">
      <c r="B24" s="183"/>
      <c r="C24" s="71"/>
      <c r="D24" s="172" t="s">
        <v>149</v>
      </c>
      <c r="E24" s="20"/>
      <c r="F24" s="20"/>
      <c r="G24" s="20"/>
      <c r="H24" s="20"/>
      <c r="I24" s="20"/>
      <c r="J24" s="20"/>
      <c r="K24" s="20"/>
      <c r="L24" s="20"/>
      <c r="M24" s="102"/>
      <c r="N24" s="21"/>
    </row>
    <row r="25" spans="2:14" ht="15" customHeight="1" x14ac:dyDescent="0.25">
      <c r="B25" s="183"/>
      <c r="C25" s="71"/>
      <c r="D25" s="580" t="s">
        <v>148</v>
      </c>
      <c r="E25" s="580"/>
      <c r="F25" s="580"/>
      <c r="G25" s="580"/>
      <c r="H25" s="580"/>
      <c r="I25" s="580"/>
      <c r="J25" s="580"/>
      <c r="K25" s="580"/>
      <c r="L25" s="20"/>
      <c r="M25" s="102"/>
      <c r="N25" s="21"/>
    </row>
    <row r="26" spans="2:14" ht="15" customHeight="1" x14ac:dyDescent="0.25">
      <c r="B26" s="183"/>
      <c r="C26" s="71"/>
      <c r="D26" s="209" t="s">
        <v>7</v>
      </c>
      <c r="E26" s="210"/>
      <c r="F26" s="210"/>
      <c r="G26" s="210"/>
      <c r="H26" s="210"/>
      <c r="I26" s="210"/>
      <c r="J26" s="210"/>
      <c r="K26" s="211"/>
      <c r="L26" s="20"/>
      <c r="M26" s="103">
        <v>2</v>
      </c>
      <c r="N26" s="21"/>
    </row>
    <row r="27" spans="2:14" ht="15" customHeight="1" x14ac:dyDescent="0.25">
      <c r="B27" s="183"/>
      <c r="C27" s="71"/>
      <c r="D27" s="209" t="s">
        <v>8</v>
      </c>
      <c r="E27" s="210"/>
      <c r="F27" s="210"/>
      <c r="G27" s="210"/>
      <c r="H27" s="210"/>
      <c r="I27" s="210"/>
      <c r="J27" s="210"/>
      <c r="K27" s="211"/>
      <c r="L27" s="20"/>
      <c r="M27" s="103">
        <v>0</v>
      </c>
      <c r="N27" s="21"/>
    </row>
    <row r="28" spans="2:14" ht="15" customHeight="1" x14ac:dyDescent="0.25">
      <c r="B28" s="183"/>
      <c r="C28" s="71"/>
      <c r="D28" s="209" t="s">
        <v>6</v>
      </c>
      <c r="E28" s="210"/>
      <c r="F28" s="210"/>
      <c r="G28" s="210"/>
      <c r="H28" s="210"/>
      <c r="I28" s="210"/>
      <c r="J28" s="210"/>
      <c r="K28" s="211"/>
      <c r="L28" s="20"/>
      <c r="M28" s="103">
        <v>0</v>
      </c>
      <c r="N28" s="21"/>
    </row>
    <row r="29" spans="2:14" ht="8.1" customHeight="1" x14ac:dyDescent="0.25">
      <c r="B29" s="183"/>
      <c r="C29" s="71"/>
      <c r="D29" s="20"/>
      <c r="E29" s="20"/>
      <c r="F29" s="20"/>
      <c r="G29" s="20"/>
      <c r="H29" s="20"/>
      <c r="I29" s="20"/>
      <c r="J29" s="20"/>
      <c r="K29" s="20"/>
      <c r="L29" s="20"/>
      <c r="M29" s="102"/>
      <c r="N29" s="21"/>
    </row>
    <row r="30" spans="2:14" ht="17.25" x14ac:dyDescent="0.25">
      <c r="B30" s="183"/>
      <c r="C30" s="71"/>
      <c r="D30" s="172" t="s">
        <v>219</v>
      </c>
      <c r="E30" s="20"/>
      <c r="F30" s="20"/>
      <c r="G30" s="20"/>
      <c r="H30" s="20"/>
      <c r="I30" s="20"/>
      <c r="J30" s="20"/>
      <c r="K30" s="20"/>
      <c r="L30" s="20"/>
      <c r="M30" s="102"/>
      <c r="N30" s="21"/>
    </row>
    <row r="31" spans="2:14" x14ac:dyDescent="0.25">
      <c r="B31" s="183"/>
      <c r="C31" s="71"/>
      <c r="D31" s="351" t="s">
        <v>220</v>
      </c>
      <c r="E31" s="20"/>
      <c r="F31" s="20"/>
      <c r="G31" s="20"/>
      <c r="H31" s="20"/>
      <c r="I31" s="20"/>
      <c r="J31" s="20"/>
      <c r="K31" s="20"/>
      <c r="L31" s="20"/>
      <c r="M31" s="102"/>
      <c r="N31" s="21"/>
    </row>
    <row r="32" spans="2:14" x14ac:dyDescent="0.25">
      <c r="B32" s="183"/>
      <c r="C32" s="71"/>
      <c r="D32" s="209" t="s">
        <v>7</v>
      </c>
      <c r="E32" s="210"/>
      <c r="F32" s="210"/>
      <c r="G32" s="210"/>
      <c r="H32" s="210"/>
      <c r="I32" s="210"/>
      <c r="J32" s="210"/>
      <c r="K32" s="211"/>
      <c r="L32" s="20"/>
      <c r="M32" s="103">
        <v>3</v>
      </c>
      <c r="N32" s="21"/>
    </row>
    <row r="33" spans="2:14" x14ac:dyDescent="0.25">
      <c r="B33" s="183"/>
      <c r="C33" s="71"/>
      <c r="D33" s="212" t="s">
        <v>8</v>
      </c>
      <c r="E33" s="213"/>
      <c r="F33" s="213"/>
      <c r="G33" s="213"/>
      <c r="H33" s="213"/>
      <c r="I33" s="213"/>
      <c r="J33" s="213"/>
      <c r="K33" s="214"/>
      <c r="L33" s="20"/>
      <c r="M33" s="103">
        <v>0</v>
      </c>
      <c r="N33" s="21"/>
    </row>
    <row r="34" spans="2:14" x14ac:dyDescent="0.25">
      <c r="B34" s="183"/>
      <c r="C34" s="71"/>
      <c r="D34" s="212" t="s">
        <v>6</v>
      </c>
      <c r="E34" s="213"/>
      <c r="F34" s="213"/>
      <c r="G34" s="213"/>
      <c r="H34" s="213"/>
      <c r="I34" s="213"/>
      <c r="J34" s="213"/>
      <c r="K34" s="214"/>
      <c r="L34" s="20"/>
      <c r="M34" s="103">
        <v>0</v>
      </c>
      <c r="N34" s="21"/>
    </row>
    <row r="35" spans="2:14" ht="8.1" customHeight="1" x14ac:dyDescent="0.25">
      <c r="B35" s="183"/>
      <c r="C35" s="71"/>
      <c r="D35" s="20"/>
      <c r="E35" s="20"/>
      <c r="F35" s="20"/>
      <c r="G35" s="20"/>
      <c r="H35" s="20"/>
      <c r="I35" s="20"/>
      <c r="J35" s="20"/>
      <c r="K35" s="20"/>
      <c r="L35" s="71"/>
      <c r="M35" s="102"/>
      <c r="N35" s="21"/>
    </row>
    <row r="36" spans="2:14" ht="17.25" x14ac:dyDescent="0.25">
      <c r="B36" s="183"/>
      <c r="C36" s="71"/>
      <c r="D36" s="172" t="s">
        <v>151</v>
      </c>
      <c r="E36" s="20"/>
      <c r="F36" s="20"/>
      <c r="G36" s="20"/>
      <c r="H36" s="20"/>
      <c r="I36" s="20"/>
      <c r="J36" s="20"/>
      <c r="K36" s="20"/>
      <c r="L36" s="20"/>
      <c r="M36" s="102"/>
      <c r="N36" s="21"/>
    </row>
    <row r="37" spans="2:14" x14ac:dyDescent="0.25">
      <c r="B37" s="183"/>
      <c r="C37" s="71"/>
      <c r="D37" s="351" t="s">
        <v>220</v>
      </c>
      <c r="E37" s="20"/>
      <c r="F37" s="20"/>
      <c r="G37" s="20"/>
      <c r="H37" s="20"/>
      <c r="I37" s="20"/>
      <c r="J37" s="20"/>
      <c r="K37" s="20"/>
      <c r="L37" s="20"/>
      <c r="M37" s="102"/>
      <c r="N37" s="21"/>
    </row>
    <row r="38" spans="2:14" x14ac:dyDescent="0.25">
      <c r="B38" s="183"/>
      <c r="C38" s="71"/>
      <c r="D38" s="209" t="s">
        <v>7</v>
      </c>
      <c r="E38" s="210"/>
      <c r="F38" s="210"/>
      <c r="G38" s="210"/>
      <c r="H38" s="210"/>
      <c r="I38" s="210"/>
      <c r="J38" s="210"/>
      <c r="K38" s="211"/>
      <c r="L38" s="20"/>
      <c r="M38" s="103">
        <v>2</v>
      </c>
      <c r="N38" s="21"/>
    </row>
    <row r="39" spans="2:14" x14ac:dyDescent="0.25">
      <c r="B39" s="183"/>
      <c r="C39" s="71"/>
      <c r="D39" s="212" t="s">
        <v>8</v>
      </c>
      <c r="E39" s="213"/>
      <c r="F39" s="213"/>
      <c r="G39" s="213"/>
      <c r="H39" s="213"/>
      <c r="I39" s="213"/>
      <c r="J39" s="213"/>
      <c r="K39" s="214"/>
      <c r="L39" s="20"/>
      <c r="M39" s="103">
        <v>0</v>
      </c>
      <c r="N39" s="21"/>
    </row>
    <row r="40" spans="2:14" x14ac:dyDescent="0.25">
      <c r="B40" s="183"/>
      <c r="C40" s="71"/>
      <c r="D40" s="212" t="s">
        <v>6</v>
      </c>
      <c r="E40" s="213"/>
      <c r="F40" s="213"/>
      <c r="G40" s="213"/>
      <c r="H40" s="213"/>
      <c r="I40" s="213"/>
      <c r="J40" s="213"/>
      <c r="K40" s="214"/>
      <c r="L40" s="20"/>
      <c r="M40" s="103">
        <v>0</v>
      </c>
      <c r="N40" s="21"/>
    </row>
    <row r="41" spans="2:14" x14ac:dyDescent="0.25">
      <c r="B41" s="183"/>
      <c r="C41" s="71"/>
      <c r="D41" s="20"/>
      <c r="E41" s="20"/>
      <c r="F41" s="20"/>
      <c r="G41" s="20"/>
      <c r="H41" s="20"/>
      <c r="I41" s="20"/>
      <c r="J41" s="24"/>
      <c r="K41" s="24" t="s">
        <v>93</v>
      </c>
      <c r="L41" s="25"/>
      <c r="M41" s="104">
        <f>M32+M26+M19+M14</f>
        <v>9</v>
      </c>
      <c r="N41" s="21"/>
    </row>
    <row r="42" spans="2:14" x14ac:dyDescent="0.25">
      <c r="B42" s="184"/>
      <c r="C42" s="97"/>
      <c r="D42" s="26"/>
      <c r="E42" s="26"/>
      <c r="F42" s="26"/>
      <c r="G42" s="26"/>
      <c r="H42" s="26"/>
      <c r="I42" s="26"/>
      <c r="J42" s="26"/>
      <c r="K42" s="26"/>
      <c r="L42" s="26"/>
      <c r="M42" s="105"/>
      <c r="N42" s="27"/>
    </row>
    <row r="43" spans="2:14" ht="15" customHeight="1" x14ac:dyDescent="0.25"/>
    <row r="44" spans="2:14" s="91" customFormat="1" ht="24.95" customHeight="1" x14ac:dyDescent="0.25">
      <c r="B44" s="533" t="s">
        <v>78</v>
      </c>
      <c r="C44" s="533"/>
      <c r="D44" s="533"/>
      <c r="E44" s="533"/>
      <c r="F44" s="533"/>
      <c r="G44" s="533"/>
      <c r="H44" s="533"/>
      <c r="I44" s="533"/>
      <c r="J44" s="533"/>
      <c r="K44" s="533"/>
      <c r="L44" s="533"/>
      <c r="M44" s="533"/>
      <c r="N44" s="534"/>
    </row>
    <row r="46" spans="2:14" ht="8.1" customHeight="1" x14ac:dyDescent="0.25">
      <c r="B46" s="182"/>
      <c r="C46" s="96"/>
      <c r="D46" s="18"/>
      <c r="E46" s="18"/>
      <c r="F46" s="18"/>
      <c r="G46" s="18"/>
      <c r="H46" s="18"/>
      <c r="I46" s="18"/>
      <c r="J46" s="18"/>
      <c r="K46" s="18"/>
      <c r="L46" s="18"/>
      <c r="M46" s="101"/>
      <c r="N46" s="19"/>
    </row>
    <row r="47" spans="2:14" ht="17.25" x14ac:dyDescent="0.25">
      <c r="B47" s="183"/>
      <c r="C47" s="71"/>
      <c r="D47" s="172" t="s">
        <v>152</v>
      </c>
      <c r="E47" s="20"/>
      <c r="F47" s="20"/>
      <c r="G47" s="20"/>
      <c r="H47" s="20"/>
      <c r="I47" s="20"/>
      <c r="J47" s="20"/>
      <c r="K47" s="20"/>
      <c r="L47" s="20"/>
      <c r="M47" s="102"/>
      <c r="N47" s="21"/>
    </row>
    <row r="48" spans="2:14" x14ac:dyDescent="0.25">
      <c r="B48" s="183"/>
      <c r="C48" s="71"/>
      <c r="D48" s="72" t="s">
        <v>30</v>
      </c>
      <c r="E48" s="72"/>
      <c r="F48" s="72"/>
      <c r="G48" s="72"/>
      <c r="H48" s="72"/>
      <c r="I48" s="72"/>
      <c r="J48" s="20"/>
      <c r="K48" s="20"/>
      <c r="L48" s="20"/>
      <c r="M48" s="102"/>
      <c r="N48" s="21"/>
    </row>
    <row r="49" spans="2:14" x14ac:dyDescent="0.25">
      <c r="B49" s="183"/>
      <c r="C49" s="71"/>
      <c r="D49" s="212" t="s">
        <v>7</v>
      </c>
      <c r="E49" s="210"/>
      <c r="F49" s="210"/>
      <c r="G49" s="210"/>
      <c r="H49" s="210"/>
      <c r="I49" s="210"/>
      <c r="J49" s="210"/>
      <c r="K49" s="211"/>
      <c r="L49" s="20"/>
      <c r="M49" s="103">
        <v>3</v>
      </c>
      <c r="N49" s="21"/>
    </row>
    <row r="50" spans="2:14" x14ac:dyDescent="0.25">
      <c r="B50" s="183"/>
      <c r="C50" s="71"/>
      <c r="D50" s="212" t="s">
        <v>8</v>
      </c>
      <c r="E50" s="213"/>
      <c r="F50" s="213"/>
      <c r="G50" s="213"/>
      <c r="H50" s="213"/>
      <c r="I50" s="213"/>
      <c r="J50" s="213"/>
      <c r="K50" s="214"/>
      <c r="L50" s="20"/>
      <c r="M50" s="103">
        <v>0</v>
      </c>
      <c r="N50" s="21"/>
    </row>
    <row r="51" spans="2:14" x14ac:dyDescent="0.25">
      <c r="B51" s="183"/>
      <c r="C51" s="71"/>
      <c r="D51" s="212" t="s">
        <v>6</v>
      </c>
      <c r="E51" s="213"/>
      <c r="F51" s="213"/>
      <c r="G51" s="213"/>
      <c r="H51" s="213"/>
      <c r="I51" s="213"/>
      <c r="J51" s="213"/>
      <c r="K51" s="214"/>
      <c r="L51" s="20"/>
      <c r="M51" s="103">
        <v>0</v>
      </c>
      <c r="N51" s="21"/>
    </row>
    <row r="52" spans="2:14" ht="8.1" customHeight="1" x14ac:dyDescent="0.25">
      <c r="B52" s="183"/>
      <c r="C52" s="71"/>
      <c r="D52" s="73"/>
      <c r="E52" s="73"/>
      <c r="F52" s="73"/>
      <c r="G52" s="73"/>
      <c r="H52" s="73"/>
      <c r="I52" s="73"/>
      <c r="J52" s="73"/>
      <c r="K52" s="73"/>
      <c r="L52" s="20"/>
      <c r="M52" s="102"/>
      <c r="N52" s="21"/>
    </row>
    <row r="53" spans="2:14" x14ac:dyDescent="0.25">
      <c r="B53" s="183"/>
      <c r="C53" s="71"/>
      <c r="D53" s="72" t="s">
        <v>60</v>
      </c>
      <c r="E53" s="72"/>
      <c r="F53" s="72"/>
      <c r="G53" s="72"/>
      <c r="H53" s="72"/>
      <c r="I53" s="72"/>
      <c r="J53" s="20"/>
      <c r="K53" s="20"/>
      <c r="L53" s="20"/>
      <c r="M53" s="102"/>
      <c r="N53" s="21"/>
    </row>
    <row r="54" spans="2:14" x14ac:dyDescent="0.25">
      <c r="B54" s="183"/>
      <c r="C54" s="71"/>
      <c r="D54" s="212" t="s">
        <v>7</v>
      </c>
      <c r="E54" s="210"/>
      <c r="F54" s="210"/>
      <c r="G54" s="210"/>
      <c r="H54" s="210"/>
      <c r="I54" s="210"/>
      <c r="J54" s="210"/>
      <c r="K54" s="211"/>
      <c r="L54" s="20"/>
      <c r="M54" s="103">
        <v>2</v>
      </c>
      <c r="N54" s="21"/>
    </row>
    <row r="55" spans="2:14" x14ac:dyDescent="0.25">
      <c r="B55" s="183"/>
      <c r="C55" s="71"/>
      <c r="D55" s="212" t="s">
        <v>8</v>
      </c>
      <c r="E55" s="213"/>
      <c r="F55" s="213"/>
      <c r="G55" s="213"/>
      <c r="H55" s="213"/>
      <c r="I55" s="213"/>
      <c r="J55" s="213"/>
      <c r="K55" s="214"/>
      <c r="L55" s="20"/>
      <c r="M55" s="103">
        <v>0</v>
      </c>
      <c r="N55" s="21"/>
    </row>
    <row r="56" spans="2:14" x14ac:dyDescent="0.25">
      <c r="B56" s="183"/>
      <c r="C56" s="71"/>
      <c r="D56" s="212" t="s">
        <v>6</v>
      </c>
      <c r="E56" s="213"/>
      <c r="F56" s="213"/>
      <c r="G56" s="213"/>
      <c r="H56" s="213"/>
      <c r="I56" s="213"/>
      <c r="J56" s="213"/>
      <c r="K56" s="214"/>
      <c r="L56" s="20"/>
      <c r="M56" s="103">
        <v>0</v>
      </c>
      <c r="N56" s="21"/>
    </row>
    <row r="57" spans="2:14" ht="8.1" customHeight="1" x14ac:dyDescent="0.25">
      <c r="B57" s="183"/>
      <c r="C57" s="71"/>
      <c r="D57" s="20"/>
      <c r="E57" s="20"/>
      <c r="F57" s="20"/>
      <c r="G57" s="20"/>
      <c r="H57" s="20"/>
      <c r="I57" s="20"/>
      <c r="J57" s="20"/>
      <c r="K57" s="20"/>
      <c r="L57" s="20"/>
      <c r="M57" s="102"/>
      <c r="N57" s="21"/>
    </row>
    <row r="58" spans="2:14" ht="15" customHeight="1" x14ac:dyDescent="0.25">
      <c r="B58" s="183"/>
      <c r="C58" s="71"/>
      <c r="D58" s="172" t="s">
        <v>153</v>
      </c>
      <c r="E58" s="20"/>
      <c r="F58" s="20"/>
      <c r="G58" s="20"/>
      <c r="H58" s="20"/>
      <c r="I58" s="20"/>
      <c r="J58" s="20"/>
      <c r="K58" s="20"/>
      <c r="L58" s="20"/>
      <c r="M58" s="102"/>
      <c r="N58" s="21"/>
    </row>
    <row r="59" spans="2:14" ht="15" customHeight="1" x14ac:dyDescent="0.25">
      <c r="B59" s="183"/>
      <c r="C59" s="71"/>
      <c r="D59" s="72" t="s">
        <v>179</v>
      </c>
      <c r="E59" s="72"/>
      <c r="F59" s="72"/>
      <c r="G59" s="72"/>
      <c r="H59" s="72"/>
      <c r="I59" s="72"/>
      <c r="J59" s="20"/>
      <c r="K59" s="20"/>
      <c r="L59" s="20"/>
      <c r="M59" s="102"/>
      <c r="N59" s="21"/>
    </row>
    <row r="60" spans="2:14" ht="15" customHeight="1" x14ac:dyDescent="0.25">
      <c r="B60" s="183"/>
      <c r="C60" s="71"/>
      <c r="D60" s="212" t="s">
        <v>7</v>
      </c>
      <c r="E60" s="210"/>
      <c r="F60" s="210"/>
      <c r="G60" s="210"/>
      <c r="H60" s="210"/>
      <c r="I60" s="210"/>
      <c r="J60" s="210"/>
      <c r="K60" s="211"/>
      <c r="L60" s="20"/>
      <c r="M60" s="103">
        <v>3</v>
      </c>
      <c r="N60" s="21"/>
    </row>
    <row r="61" spans="2:14" ht="15" customHeight="1" x14ac:dyDescent="0.25">
      <c r="B61" s="183"/>
      <c r="C61" s="71"/>
      <c r="D61" s="212" t="s">
        <v>8</v>
      </c>
      <c r="E61" s="213"/>
      <c r="F61" s="213"/>
      <c r="G61" s="213"/>
      <c r="H61" s="213"/>
      <c r="I61" s="213"/>
      <c r="J61" s="213"/>
      <c r="K61" s="214"/>
      <c r="L61" s="20"/>
      <c r="M61" s="103">
        <v>0</v>
      </c>
      <c r="N61" s="21"/>
    </row>
    <row r="62" spans="2:14" ht="15" customHeight="1" x14ac:dyDescent="0.25">
      <c r="B62" s="183"/>
      <c r="C62" s="71"/>
      <c r="D62" s="212" t="s">
        <v>6</v>
      </c>
      <c r="E62" s="213"/>
      <c r="F62" s="213"/>
      <c r="G62" s="213"/>
      <c r="H62" s="213"/>
      <c r="I62" s="213"/>
      <c r="J62" s="213"/>
      <c r="K62" s="214"/>
      <c r="L62" s="20"/>
      <c r="M62" s="103">
        <v>0</v>
      </c>
      <c r="N62" s="21"/>
    </row>
    <row r="63" spans="2:14" ht="8.1" customHeight="1" x14ac:dyDescent="0.25">
      <c r="B63" s="183"/>
      <c r="C63" s="71"/>
      <c r="D63" s="73"/>
      <c r="E63" s="73"/>
      <c r="F63" s="73"/>
      <c r="G63" s="73"/>
      <c r="H63" s="73"/>
      <c r="I63" s="73"/>
      <c r="J63" s="73"/>
      <c r="K63" s="73"/>
      <c r="L63" s="20"/>
      <c r="M63" s="102"/>
      <c r="N63" s="21"/>
    </row>
    <row r="64" spans="2:14" ht="17.25" x14ac:dyDescent="0.25">
      <c r="B64" s="183"/>
      <c r="C64" s="71"/>
      <c r="D64" s="172" t="s">
        <v>154</v>
      </c>
      <c r="E64" s="20"/>
      <c r="F64" s="20"/>
      <c r="G64" s="20"/>
      <c r="H64" s="20"/>
      <c r="I64" s="20"/>
      <c r="J64" s="20"/>
      <c r="K64" s="20"/>
      <c r="L64" s="20"/>
      <c r="M64" s="102"/>
      <c r="N64" s="21"/>
    </row>
    <row r="65" spans="2:14" x14ac:dyDescent="0.25">
      <c r="B65" s="183"/>
      <c r="C65" s="71"/>
      <c r="D65" s="540" t="s">
        <v>9</v>
      </c>
      <c r="E65" s="540"/>
      <c r="F65" s="540"/>
      <c r="G65" s="540"/>
      <c r="H65" s="540"/>
      <c r="I65" s="540"/>
      <c r="J65" s="540"/>
      <c r="K65" s="540"/>
      <c r="L65" s="20"/>
      <c r="M65" s="102"/>
      <c r="N65" s="21"/>
    </row>
    <row r="66" spans="2:14" x14ac:dyDescent="0.25">
      <c r="B66" s="183"/>
      <c r="C66" s="71"/>
      <c r="D66" s="540"/>
      <c r="E66" s="540"/>
      <c r="F66" s="540"/>
      <c r="G66" s="540"/>
      <c r="H66" s="540"/>
      <c r="I66" s="540"/>
      <c r="J66" s="540"/>
      <c r="K66" s="540"/>
      <c r="L66" s="20"/>
      <c r="M66" s="102"/>
      <c r="N66" s="21"/>
    </row>
    <row r="67" spans="2:14" x14ac:dyDescent="0.25">
      <c r="B67" s="183"/>
      <c r="C67" s="71"/>
      <c r="D67" s="537"/>
      <c r="E67" s="537"/>
      <c r="F67" s="537"/>
      <c r="G67" s="537"/>
      <c r="H67" s="537"/>
      <c r="I67" s="537"/>
      <c r="J67" s="537"/>
      <c r="K67" s="537"/>
      <c r="L67" s="20"/>
      <c r="M67" s="102"/>
      <c r="N67" s="21"/>
    </row>
    <row r="68" spans="2:14" ht="15" customHeight="1" x14ac:dyDescent="0.25">
      <c r="B68" s="183"/>
      <c r="C68" s="71"/>
      <c r="D68" s="215" t="s">
        <v>7</v>
      </c>
      <c r="E68" s="210"/>
      <c r="F68" s="210"/>
      <c r="G68" s="210"/>
      <c r="H68" s="210"/>
      <c r="I68" s="210"/>
      <c r="J68" s="210"/>
      <c r="K68" s="211"/>
      <c r="L68" s="20"/>
      <c r="M68" s="103">
        <v>3</v>
      </c>
      <c r="N68" s="21"/>
    </row>
    <row r="69" spans="2:14" x14ac:dyDescent="0.25">
      <c r="B69" s="183"/>
      <c r="C69" s="71"/>
      <c r="D69" s="215" t="s">
        <v>8</v>
      </c>
      <c r="E69" s="213"/>
      <c r="F69" s="213"/>
      <c r="G69" s="213"/>
      <c r="H69" s="213"/>
      <c r="I69" s="213"/>
      <c r="J69" s="213"/>
      <c r="K69" s="214"/>
      <c r="L69" s="20"/>
      <c r="M69" s="103">
        <v>0</v>
      </c>
      <c r="N69" s="21"/>
    </row>
    <row r="70" spans="2:14" x14ac:dyDescent="0.25">
      <c r="B70" s="183"/>
      <c r="C70" s="71"/>
      <c r="D70" s="215" t="s">
        <v>6</v>
      </c>
      <c r="E70" s="216"/>
      <c r="F70" s="216"/>
      <c r="G70" s="216"/>
      <c r="H70" s="216"/>
      <c r="I70" s="216"/>
      <c r="J70" s="216"/>
      <c r="K70" s="217"/>
      <c r="L70" s="20"/>
      <c r="M70" s="103">
        <v>0</v>
      </c>
      <c r="N70" s="21"/>
    </row>
    <row r="71" spans="2:14" ht="8.1" customHeight="1" x14ac:dyDescent="0.25">
      <c r="B71" s="183"/>
      <c r="C71" s="71"/>
      <c r="D71" s="20"/>
      <c r="E71" s="20"/>
      <c r="F71" s="20"/>
      <c r="G71" s="20"/>
      <c r="H71" s="20"/>
      <c r="I71" s="20"/>
      <c r="J71" s="20"/>
      <c r="K71" s="20"/>
      <c r="L71" s="20"/>
      <c r="M71" s="102"/>
      <c r="N71" s="21"/>
    </row>
    <row r="72" spans="2:14" ht="15" customHeight="1" x14ac:dyDescent="0.25">
      <c r="B72" s="183"/>
      <c r="C72" s="71"/>
      <c r="D72" s="172" t="s">
        <v>61</v>
      </c>
      <c r="E72" s="20"/>
      <c r="F72" s="20"/>
      <c r="G72" s="20"/>
      <c r="H72" s="20"/>
      <c r="I72" s="20"/>
      <c r="J72" s="20"/>
      <c r="K72" s="20"/>
      <c r="L72" s="20"/>
      <c r="M72" s="102"/>
      <c r="N72" s="21"/>
    </row>
    <row r="73" spans="2:14" ht="15" customHeight="1" x14ac:dyDescent="0.25">
      <c r="B73" s="183"/>
      <c r="C73" s="71"/>
      <c r="D73" s="537" t="s">
        <v>178</v>
      </c>
      <c r="E73" s="537"/>
      <c r="F73" s="537"/>
      <c r="G73" s="537"/>
      <c r="H73" s="537"/>
      <c r="I73" s="537"/>
      <c r="J73" s="537"/>
      <c r="K73" s="537"/>
      <c r="L73" s="20"/>
      <c r="M73" s="102"/>
      <c r="N73" s="21"/>
    </row>
    <row r="74" spans="2:14" ht="15" customHeight="1" x14ac:dyDescent="0.25">
      <c r="B74" s="183"/>
      <c r="C74" s="71"/>
      <c r="D74" s="215" t="s">
        <v>7</v>
      </c>
      <c r="E74" s="210"/>
      <c r="F74" s="210"/>
      <c r="G74" s="210"/>
      <c r="H74" s="210"/>
      <c r="I74" s="210"/>
      <c r="J74" s="210"/>
      <c r="K74" s="211"/>
      <c r="L74" s="20"/>
      <c r="M74" s="103">
        <v>2</v>
      </c>
      <c r="N74" s="21"/>
    </row>
    <row r="75" spans="2:14" ht="15" customHeight="1" x14ac:dyDescent="0.25">
      <c r="B75" s="183"/>
      <c r="C75" s="71"/>
      <c r="D75" s="215" t="s">
        <v>8</v>
      </c>
      <c r="E75" s="213"/>
      <c r="F75" s="213"/>
      <c r="G75" s="213"/>
      <c r="H75" s="213"/>
      <c r="I75" s="213"/>
      <c r="J75" s="213"/>
      <c r="K75" s="214"/>
      <c r="L75" s="20"/>
      <c r="M75" s="103">
        <v>0</v>
      </c>
      <c r="N75" s="21"/>
    </row>
    <row r="76" spans="2:14" ht="15" customHeight="1" x14ac:dyDescent="0.25">
      <c r="B76" s="183"/>
      <c r="C76" s="71"/>
      <c r="D76" s="215" t="s">
        <v>6</v>
      </c>
      <c r="E76" s="216"/>
      <c r="F76" s="216"/>
      <c r="G76" s="216"/>
      <c r="H76" s="216"/>
      <c r="I76" s="216"/>
      <c r="J76" s="216"/>
      <c r="K76" s="217"/>
      <c r="L76" s="20"/>
      <c r="M76" s="103">
        <v>0</v>
      </c>
      <c r="N76" s="21"/>
    </row>
    <row r="77" spans="2:14" ht="8.1" customHeight="1" x14ac:dyDescent="0.25">
      <c r="B77" s="183"/>
      <c r="C77" s="71"/>
      <c r="D77" s="72"/>
      <c r="E77" s="72"/>
      <c r="F77" s="72"/>
      <c r="G77" s="72"/>
      <c r="H77" s="72"/>
      <c r="I77" s="72"/>
      <c r="J77" s="72"/>
      <c r="K77" s="72"/>
      <c r="L77" s="72"/>
      <c r="M77" s="106"/>
      <c r="N77" s="21"/>
    </row>
    <row r="78" spans="2:14" ht="18" customHeight="1" x14ac:dyDescent="0.25">
      <c r="B78" s="183"/>
      <c r="C78" s="71"/>
      <c r="D78" s="172" t="s">
        <v>155</v>
      </c>
      <c r="E78" s="20"/>
      <c r="F78" s="20"/>
      <c r="G78" s="20"/>
      <c r="H78" s="20"/>
      <c r="I78" s="20"/>
      <c r="J78" s="20"/>
      <c r="K78" s="20"/>
      <c r="L78" s="20"/>
      <c r="M78" s="102"/>
      <c r="N78" s="21"/>
    </row>
    <row r="79" spans="2:14" ht="76.5" customHeight="1" x14ac:dyDescent="0.25">
      <c r="B79" s="183"/>
      <c r="C79" s="71"/>
      <c r="D79" s="537" t="s">
        <v>139</v>
      </c>
      <c r="E79" s="537"/>
      <c r="F79" s="537"/>
      <c r="G79" s="537"/>
      <c r="H79" s="537"/>
      <c r="I79" s="537"/>
      <c r="J79" s="537"/>
      <c r="K79" s="537"/>
      <c r="L79" s="20"/>
      <c r="M79" s="102"/>
      <c r="N79" s="21"/>
    </row>
    <row r="80" spans="2:14" ht="15.75" customHeight="1" x14ac:dyDescent="0.25">
      <c r="B80" s="183"/>
      <c r="C80" s="71"/>
      <c r="D80" s="215" t="s">
        <v>7</v>
      </c>
      <c r="E80" s="210"/>
      <c r="F80" s="210"/>
      <c r="G80" s="210"/>
      <c r="H80" s="210"/>
      <c r="I80" s="210"/>
      <c r="J80" s="210"/>
      <c r="K80" s="211"/>
      <c r="L80" s="20"/>
      <c r="M80" s="103">
        <v>3</v>
      </c>
      <c r="N80" s="21"/>
    </row>
    <row r="81" spans="2:14" ht="15.75" customHeight="1" x14ac:dyDescent="0.25">
      <c r="B81" s="183"/>
      <c r="C81" s="71"/>
      <c r="D81" s="215" t="s">
        <v>8</v>
      </c>
      <c r="E81" s="213"/>
      <c r="F81" s="213"/>
      <c r="G81" s="213"/>
      <c r="H81" s="213"/>
      <c r="I81" s="213"/>
      <c r="J81" s="213"/>
      <c r="K81" s="214"/>
      <c r="L81" s="20"/>
      <c r="M81" s="103">
        <v>0</v>
      </c>
      <c r="N81" s="21"/>
    </row>
    <row r="82" spans="2:14" ht="15.75" customHeight="1" x14ac:dyDescent="0.25">
      <c r="B82" s="183"/>
      <c r="C82" s="71"/>
      <c r="D82" s="215" t="s">
        <v>6</v>
      </c>
      <c r="E82" s="216"/>
      <c r="F82" s="216"/>
      <c r="G82" s="216"/>
      <c r="H82" s="216"/>
      <c r="I82" s="216"/>
      <c r="J82" s="216"/>
      <c r="K82" s="217"/>
      <c r="L82" s="20"/>
      <c r="M82" s="103">
        <v>0</v>
      </c>
      <c r="N82" s="21"/>
    </row>
    <row r="83" spans="2:14" ht="8.1" customHeight="1" x14ac:dyDescent="0.25">
      <c r="B83" s="183"/>
      <c r="C83" s="71"/>
      <c r="D83" s="20"/>
      <c r="E83" s="20"/>
      <c r="F83" s="20"/>
      <c r="G83" s="20"/>
      <c r="H83" s="20"/>
      <c r="I83" s="20"/>
      <c r="J83" s="20"/>
      <c r="K83" s="20"/>
      <c r="L83" s="20"/>
      <c r="M83" s="102"/>
      <c r="N83" s="21"/>
    </row>
    <row r="84" spans="2:14" ht="15" customHeight="1" x14ac:dyDescent="0.25">
      <c r="B84" s="183"/>
      <c r="C84" s="71"/>
      <c r="D84" s="172" t="s">
        <v>156</v>
      </c>
      <c r="E84" s="20"/>
      <c r="F84" s="20"/>
      <c r="G84" s="20"/>
      <c r="H84" s="20"/>
      <c r="I84" s="20"/>
      <c r="J84" s="20"/>
      <c r="K84" s="20"/>
      <c r="L84" s="20"/>
      <c r="M84" s="102"/>
      <c r="N84" s="21"/>
    </row>
    <row r="85" spans="2:14" ht="8.1" customHeight="1" x14ac:dyDescent="0.25">
      <c r="B85" s="183"/>
      <c r="C85" s="71"/>
      <c r="D85" s="172"/>
      <c r="E85" s="20"/>
      <c r="F85" s="20"/>
      <c r="G85" s="20"/>
      <c r="H85" s="20"/>
      <c r="I85" s="20"/>
      <c r="J85" s="20"/>
      <c r="K85" s="20"/>
      <c r="L85" s="20"/>
      <c r="M85" s="102"/>
      <c r="N85" s="21"/>
    </row>
    <row r="86" spans="2:14" ht="15" customHeight="1" x14ac:dyDescent="0.25">
      <c r="B86" s="183"/>
      <c r="C86" s="71"/>
      <c r="D86" s="28" t="s">
        <v>96</v>
      </c>
      <c r="E86" s="20"/>
      <c r="F86" s="20"/>
      <c r="G86" s="20"/>
      <c r="H86" s="20"/>
      <c r="I86" s="20"/>
      <c r="J86" s="20"/>
      <c r="K86" s="20"/>
      <c r="L86" s="20"/>
      <c r="M86" s="102"/>
      <c r="N86" s="21"/>
    </row>
    <row r="87" spans="2:14" ht="15" customHeight="1" x14ac:dyDescent="0.25">
      <c r="B87" s="183"/>
      <c r="C87" s="71"/>
      <c r="D87" s="215" t="s">
        <v>7</v>
      </c>
      <c r="E87" s="216"/>
      <c r="F87" s="216"/>
      <c r="G87" s="216"/>
      <c r="H87" s="216"/>
      <c r="I87" s="216"/>
      <c r="J87" s="216"/>
      <c r="K87" s="217"/>
      <c r="L87" s="20"/>
      <c r="M87" s="103">
        <v>3</v>
      </c>
      <c r="N87" s="21"/>
    </row>
    <row r="88" spans="2:14" ht="15" customHeight="1" x14ac:dyDescent="0.25">
      <c r="B88" s="183"/>
      <c r="C88" s="71"/>
      <c r="D88" s="215" t="s">
        <v>8</v>
      </c>
      <c r="E88" s="216"/>
      <c r="F88" s="216"/>
      <c r="G88" s="216"/>
      <c r="H88" s="216"/>
      <c r="I88" s="216"/>
      <c r="J88" s="216"/>
      <c r="K88" s="217"/>
      <c r="L88" s="20"/>
      <c r="M88" s="103">
        <v>0</v>
      </c>
      <c r="N88" s="21"/>
    </row>
    <row r="89" spans="2:14" ht="15" customHeight="1" x14ac:dyDescent="0.25">
      <c r="B89" s="183"/>
      <c r="C89" s="71"/>
      <c r="D89" s="218" t="s">
        <v>6</v>
      </c>
      <c r="E89" s="219"/>
      <c r="F89" s="219"/>
      <c r="G89" s="219"/>
      <c r="H89" s="219"/>
      <c r="I89" s="219"/>
      <c r="J89" s="219"/>
      <c r="K89" s="220"/>
      <c r="L89" s="20"/>
      <c r="M89" s="103">
        <v>0</v>
      </c>
      <c r="N89" s="21"/>
    </row>
    <row r="90" spans="2:14" ht="8.25" customHeight="1" x14ac:dyDescent="0.25">
      <c r="B90" s="183"/>
      <c r="C90" s="71"/>
      <c r="D90" s="20"/>
      <c r="E90" s="20"/>
      <c r="F90" s="20"/>
      <c r="G90" s="20"/>
      <c r="H90" s="20"/>
      <c r="I90" s="20"/>
      <c r="J90" s="20"/>
      <c r="K90" s="20"/>
      <c r="L90" s="20"/>
      <c r="M90" s="102"/>
      <c r="N90" s="21"/>
    </row>
    <row r="91" spans="2:14" ht="19.5" customHeight="1" x14ac:dyDescent="0.25">
      <c r="B91" s="183"/>
      <c r="C91" s="71"/>
      <c r="D91" s="20" t="s">
        <v>94</v>
      </c>
      <c r="E91" s="20"/>
      <c r="F91" s="20"/>
      <c r="G91" s="20"/>
      <c r="H91" s="20"/>
      <c r="I91" s="20"/>
      <c r="J91" s="20"/>
      <c r="K91" s="20"/>
      <c r="L91" s="20"/>
      <c r="M91" s="102"/>
      <c r="N91" s="21"/>
    </row>
    <row r="92" spans="2:14" x14ac:dyDescent="0.25">
      <c r="B92" s="183"/>
      <c r="C92" s="71"/>
      <c r="D92" s="143" t="s">
        <v>95</v>
      </c>
      <c r="E92" s="136"/>
      <c r="F92" s="136"/>
      <c r="G92" s="136"/>
      <c r="H92" s="136"/>
      <c r="I92" s="136"/>
      <c r="J92" s="136"/>
      <c r="K92" s="136"/>
      <c r="L92" s="20"/>
      <c r="M92" s="107"/>
      <c r="N92" s="21"/>
    </row>
    <row r="93" spans="2:14" ht="30" customHeight="1" x14ac:dyDescent="0.25">
      <c r="B93" s="183"/>
      <c r="C93" s="71"/>
      <c r="D93" s="548" t="s">
        <v>157</v>
      </c>
      <c r="E93" s="548"/>
      <c r="F93" s="548"/>
      <c r="G93" s="548"/>
      <c r="H93" s="548"/>
      <c r="I93" s="548"/>
      <c r="J93" s="548"/>
      <c r="K93" s="548"/>
      <c r="L93" s="20"/>
      <c r="M93" s="107"/>
      <c r="N93" s="21"/>
    </row>
    <row r="94" spans="2:14" ht="8.1" customHeight="1" x14ac:dyDescent="0.25">
      <c r="B94" s="183"/>
      <c r="C94" s="71"/>
      <c r="D94" s="135"/>
      <c r="E94" s="136"/>
      <c r="F94" s="136"/>
      <c r="G94" s="136"/>
      <c r="H94" s="136"/>
      <c r="I94" s="136"/>
      <c r="J94" s="136"/>
      <c r="K94" s="136"/>
      <c r="L94" s="20"/>
      <c r="M94" s="107"/>
      <c r="N94" s="21"/>
    </row>
    <row r="95" spans="2:14" ht="15" customHeight="1" x14ac:dyDescent="0.25">
      <c r="B95" s="183"/>
      <c r="C95" s="71"/>
      <c r="D95" s="143" t="s">
        <v>63</v>
      </c>
      <c r="E95" s="136"/>
      <c r="F95" s="136"/>
      <c r="G95" s="136"/>
      <c r="H95" s="136"/>
      <c r="I95" s="136"/>
      <c r="J95" s="136"/>
      <c r="K95" s="136"/>
      <c r="L95" s="74"/>
      <c r="M95" s="108"/>
      <c r="N95" s="21"/>
    </row>
    <row r="96" spans="2:14" ht="31.5" customHeight="1" x14ac:dyDescent="0.25">
      <c r="B96" s="183"/>
      <c r="C96" s="71"/>
      <c r="D96" s="548" t="s">
        <v>113</v>
      </c>
      <c r="E96" s="548"/>
      <c r="F96" s="548"/>
      <c r="G96" s="548"/>
      <c r="H96" s="548"/>
      <c r="I96" s="548"/>
      <c r="J96" s="548"/>
      <c r="K96" s="548"/>
      <c r="L96" s="74"/>
      <c r="M96" s="108"/>
      <c r="N96" s="21"/>
    </row>
    <row r="97" spans="2:17" ht="8.1" customHeight="1" x14ac:dyDescent="0.25">
      <c r="B97" s="183"/>
      <c r="C97" s="71"/>
      <c r="D97" s="135"/>
      <c r="E97" s="136"/>
      <c r="F97" s="136"/>
      <c r="G97" s="136"/>
      <c r="H97" s="136"/>
      <c r="I97" s="136"/>
      <c r="J97" s="136"/>
      <c r="K97" s="136"/>
      <c r="L97" s="74"/>
      <c r="M97" s="108"/>
      <c r="N97" s="21"/>
    </row>
    <row r="98" spans="2:17" x14ac:dyDescent="0.25">
      <c r="B98" s="183"/>
      <c r="C98" s="71"/>
      <c r="D98" s="221" t="s">
        <v>7</v>
      </c>
      <c r="E98" s="222"/>
      <c r="F98" s="222"/>
      <c r="G98" s="222"/>
      <c r="H98" s="222"/>
      <c r="I98" s="222"/>
      <c r="J98" s="222"/>
      <c r="K98" s="223"/>
      <c r="L98" s="20"/>
      <c r="M98" s="103">
        <v>2</v>
      </c>
      <c r="N98" s="21"/>
    </row>
    <row r="99" spans="2:17" x14ac:dyDescent="0.25">
      <c r="B99" s="183"/>
      <c r="C99" s="71"/>
      <c r="D99" s="221" t="s">
        <v>8</v>
      </c>
      <c r="E99" s="222"/>
      <c r="F99" s="222"/>
      <c r="G99" s="222"/>
      <c r="H99" s="222"/>
      <c r="I99" s="222"/>
      <c r="J99" s="222"/>
      <c r="K99" s="223"/>
      <c r="L99" s="20"/>
      <c r="M99" s="103">
        <v>0</v>
      </c>
      <c r="N99" s="21"/>
    </row>
    <row r="100" spans="2:17" ht="18.75" customHeight="1" x14ac:dyDescent="0.25">
      <c r="B100" s="183"/>
      <c r="C100" s="71"/>
      <c r="D100" s="224" t="s">
        <v>6</v>
      </c>
      <c r="E100" s="225"/>
      <c r="F100" s="225"/>
      <c r="G100" s="225"/>
      <c r="H100" s="225"/>
      <c r="I100" s="225"/>
      <c r="J100" s="225"/>
      <c r="K100" s="226"/>
      <c r="L100" s="20"/>
      <c r="M100" s="103">
        <v>0</v>
      </c>
      <c r="N100" s="21"/>
    </row>
    <row r="101" spans="2:17" ht="18" customHeight="1" x14ac:dyDescent="0.25">
      <c r="B101" s="183"/>
      <c r="C101" s="71"/>
      <c r="D101" s="75"/>
      <c r="E101" s="74"/>
      <c r="F101" s="74"/>
      <c r="G101" s="74"/>
      <c r="H101" s="20"/>
      <c r="I101" s="20"/>
      <c r="J101" s="20"/>
      <c r="K101" s="24" t="s">
        <v>83</v>
      </c>
      <c r="L101" s="20"/>
      <c r="M101" s="104">
        <f>M98+M87+M80+M74+M68+M60+M49+M54</f>
        <v>21</v>
      </c>
      <c r="N101" s="21"/>
    </row>
    <row r="102" spans="2:17" x14ac:dyDescent="0.25">
      <c r="B102" s="184"/>
      <c r="C102" s="97"/>
      <c r="D102" s="26"/>
      <c r="E102" s="26"/>
      <c r="F102" s="26"/>
      <c r="G102" s="26"/>
      <c r="H102" s="26"/>
      <c r="I102" s="26"/>
      <c r="J102" s="26"/>
      <c r="K102" s="26"/>
      <c r="L102" s="26"/>
      <c r="M102" s="105"/>
      <c r="N102" s="27"/>
    </row>
    <row r="103" spans="2:17" x14ac:dyDescent="0.25">
      <c r="C103" s="17"/>
    </row>
    <row r="104" spans="2:17" s="145" customFormat="1" ht="33" customHeight="1" x14ac:dyDescent="0.25">
      <c r="C104" s="581" t="s">
        <v>161</v>
      </c>
      <c r="D104" s="582"/>
      <c r="E104" s="582"/>
      <c r="F104" s="582"/>
      <c r="G104" s="582"/>
      <c r="H104" s="582"/>
      <c r="I104" s="582"/>
      <c r="J104" s="582"/>
      <c r="K104" s="582"/>
      <c r="L104" s="582"/>
      <c r="M104" s="582"/>
      <c r="N104" s="583"/>
    </row>
    <row r="105" spans="2:17" ht="8.1" customHeight="1" x14ac:dyDescent="0.25"/>
    <row r="106" spans="2:17" ht="8.1" customHeight="1" x14ac:dyDescent="0.25">
      <c r="B106" s="541" t="s">
        <v>116</v>
      </c>
      <c r="C106" s="96"/>
      <c r="D106" s="18"/>
      <c r="E106" s="18"/>
      <c r="F106" s="18"/>
      <c r="G106" s="18"/>
      <c r="H106" s="18"/>
      <c r="I106" s="18"/>
      <c r="J106" s="18"/>
      <c r="K106" s="18"/>
      <c r="L106" s="18"/>
      <c r="M106" s="101"/>
      <c r="N106" s="19"/>
    </row>
    <row r="107" spans="2:17" ht="17.25" x14ac:dyDescent="0.25">
      <c r="B107" s="542"/>
      <c r="C107" s="71"/>
      <c r="D107" s="172" t="s">
        <v>285</v>
      </c>
      <c r="E107" s="20"/>
      <c r="F107" s="20"/>
      <c r="G107" s="20"/>
      <c r="H107" s="20"/>
      <c r="I107" s="20"/>
      <c r="J107" s="20"/>
      <c r="K107" s="20"/>
      <c r="L107" s="20"/>
      <c r="M107" s="102"/>
      <c r="N107" s="21"/>
      <c r="P107" s="131"/>
    </row>
    <row r="108" spans="2:17" s="91" customFormat="1" ht="33" customHeight="1" x14ac:dyDescent="0.25">
      <c r="B108" s="542"/>
      <c r="C108" s="73"/>
      <c r="D108" s="584" t="s">
        <v>158</v>
      </c>
      <c r="E108" s="584"/>
      <c r="F108" s="584"/>
      <c r="G108" s="584"/>
      <c r="H108" s="584"/>
      <c r="I108" s="584"/>
      <c r="J108" s="584"/>
      <c r="K108" s="584"/>
      <c r="L108" s="93"/>
      <c r="M108" s="102"/>
      <c r="N108" s="174"/>
      <c r="P108" s="175"/>
      <c r="Q108" s="175"/>
    </row>
    <row r="109" spans="2:17" s="91" customFormat="1" x14ac:dyDescent="0.25">
      <c r="B109" s="542"/>
      <c r="C109" s="73"/>
      <c r="D109" s="179" t="s">
        <v>159</v>
      </c>
      <c r="E109" s="177"/>
      <c r="F109" s="177"/>
      <c r="G109" s="177"/>
      <c r="H109" s="177"/>
      <c r="I109" s="177"/>
      <c r="J109" s="177"/>
      <c r="K109" s="177"/>
      <c r="L109" s="93"/>
      <c r="M109" s="102"/>
      <c r="N109" s="174"/>
      <c r="P109" s="175"/>
      <c r="Q109" s="175"/>
    </row>
    <row r="110" spans="2:17" s="91" customFormat="1" x14ac:dyDescent="0.25">
      <c r="B110" s="542"/>
      <c r="C110" s="73"/>
      <c r="D110" s="179" t="s">
        <v>160</v>
      </c>
      <c r="E110" s="177"/>
      <c r="F110" s="177"/>
      <c r="G110" s="177"/>
      <c r="H110" s="177"/>
      <c r="I110" s="177"/>
      <c r="J110" s="177"/>
      <c r="K110" s="177"/>
      <c r="L110" s="93"/>
      <c r="M110" s="102"/>
      <c r="N110" s="174"/>
      <c r="P110" s="175"/>
      <c r="Q110" s="175"/>
    </row>
    <row r="111" spans="2:17" s="91" customFormat="1" ht="8.1" customHeight="1" x14ac:dyDescent="0.25">
      <c r="B111" s="542"/>
      <c r="C111" s="73"/>
      <c r="D111" s="176"/>
      <c r="E111" s="176"/>
      <c r="F111" s="176"/>
      <c r="G111" s="176"/>
      <c r="H111" s="176"/>
      <c r="I111" s="176"/>
      <c r="J111" s="176"/>
      <c r="K111" s="176"/>
      <c r="L111" s="93"/>
      <c r="M111" s="102"/>
      <c r="N111" s="174"/>
      <c r="P111" s="175"/>
      <c r="Q111" s="175"/>
    </row>
    <row r="112" spans="2:17" x14ac:dyDescent="0.25">
      <c r="B112" s="542"/>
      <c r="C112" s="71"/>
      <c r="D112" s="215" t="s">
        <v>7</v>
      </c>
      <c r="E112" s="216"/>
      <c r="F112" s="216"/>
      <c r="G112" s="216"/>
      <c r="H112" s="216"/>
      <c r="I112" s="216"/>
      <c r="J112" s="216"/>
      <c r="K112" s="217"/>
      <c r="L112" s="20"/>
      <c r="M112" s="103">
        <v>1</v>
      </c>
      <c r="N112" s="21"/>
    </row>
    <row r="113" spans="2:14" x14ac:dyDescent="0.25">
      <c r="B113" s="542"/>
      <c r="C113" s="71"/>
      <c r="D113" s="215" t="s">
        <v>8</v>
      </c>
      <c r="E113" s="213"/>
      <c r="F113" s="213"/>
      <c r="G113" s="213"/>
      <c r="H113" s="213"/>
      <c r="I113" s="213"/>
      <c r="J113" s="213"/>
      <c r="K113" s="214"/>
      <c r="L113" s="20"/>
      <c r="M113" s="103">
        <v>0</v>
      </c>
      <c r="N113" s="21"/>
    </row>
    <row r="114" spans="2:14" x14ac:dyDescent="0.25">
      <c r="B114" s="542"/>
      <c r="C114" s="71"/>
      <c r="D114" s="215" t="s">
        <v>6</v>
      </c>
      <c r="E114" s="213"/>
      <c r="F114" s="213"/>
      <c r="G114" s="213"/>
      <c r="H114" s="213"/>
      <c r="I114" s="213"/>
      <c r="J114" s="213"/>
      <c r="K114" s="214"/>
      <c r="L114" s="20"/>
      <c r="M114" s="103">
        <v>0</v>
      </c>
      <c r="N114" s="21"/>
    </row>
    <row r="115" spans="2:14" ht="8.1" customHeight="1" x14ac:dyDescent="0.25">
      <c r="B115" s="542"/>
      <c r="C115" s="71"/>
      <c r="D115" s="20"/>
      <c r="E115" s="20"/>
      <c r="F115" s="20"/>
      <c r="G115" s="20"/>
      <c r="H115" s="20"/>
      <c r="I115" s="20"/>
      <c r="J115" s="20"/>
      <c r="K115" s="20"/>
      <c r="L115" s="20"/>
      <c r="M115" s="20"/>
      <c r="N115" s="21"/>
    </row>
    <row r="116" spans="2:14" x14ac:dyDescent="0.25">
      <c r="B116" s="542"/>
      <c r="C116" s="71"/>
      <c r="D116" s="20" t="s">
        <v>140</v>
      </c>
      <c r="E116" s="20"/>
      <c r="F116" s="20"/>
      <c r="G116" s="20"/>
      <c r="H116" s="20"/>
      <c r="I116" s="20"/>
      <c r="J116" s="20"/>
      <c r="K116" s="20"/>
      <c r="L116" s="20"/>
      <c r="M116" s="20"/>
      <c r="N116" s="21"/>
    </row>
    <row r="117" spans="2:14" x14ac:dyDescent="0.25">
      <c r="B117" s="542"/>
      <c r="C117" s="71"/>
      <c r="D117" s="180" t="s">
        <v>141</v>
      </c>
      <c r="E117" s="20"/>
      <c r="F117" s="20"/>
      <c r="G117" s="20"/>
      <c r="H117" s="20"/>
      <c r="I117" s="20"/>
      <c r="J117" s="20"/>
      <c r="K117" s="20"/>
      <c r="L117" s="20"/>
      <c r="M117" s="20"/>
      <c r="N117" s="21"/>
    </row>
    <row r="118" spans="2:14" x14ac:dyDescent="0.25">
      <c r="B118" s="542"/>
      <c r="C118" s="71"/>
      <c r="D118" s="215" t="s">
        <v>7</v>
      </c>
      <c r="E118" s="216"/>
      <c r="F118" s="216"/>
      <c r="G118" s="216"/>
      <c r="H118" s="216"/>
      <c r="I118" s="216"/>
      <c r="J118" s="216"/>
      <c r="K118" s="217"/>
      <c r="L118" s="20"/>
      <c r="M118" s="103">
        <v>1</v>
      </c>
      <c r="N118" s="21"/>
    </row>
    <row r="119" spans="2:14" x14ac:dyDescent="0.25">
      <c r="B119" s="542"/>
      <c r="C119" s="71"/>
      <c r="D119" s="215" t="s">
        <v>8</v>
      </c>
      <c r="E119" s="213"/>
      <c r="F119" s="213"/>
      <c r="G119" s="213"/>
      <c r="H119" s="213"/>
      <c r="I119" s="213"/>
      <c r="J119" s="213"/>
      <c r="K119" s="214"/>
      <c r="L119" s="20"/>
      <c r="M119" s="103">
        <v>0</v>
      </c>
      <c r="N119" s="21"/>
    </row>
    <row r="120" spans="2:14" x14ac:dyDescent="0.25">
      <c r="B120" s="542"/>
      <c r="C120" s="71"/>
      <c r="D120" s="215" t="s">
        <v>6</v>
      </c>
      <c r="E120" s="213"/>
      <c r="F120" s="213"/>
      <c r="G120" s="213"/>
      <c r="H120" s="213"/>
      <c r="I120" s="213"/>
      <c r="J120" s="213"/>
      <c r="K120" s="214"/>
      <c r="L120" s="20"/>
      <c r="M120" s="103">
        <v>0</v>
      </c>
      <c r="N120" s="21"/>
    </row>
    <row r="121" spans="2:14" x14ac:dyDescent="0.25">
      <c r="B121" s="542"/>
      <c r="C121" s="71"/>
      <c r="D121" s="20"/>
      <c r="E121" s="20"/>
      <c r="F121" s="20"/>
      <c r="G121" s="20"/>
      <c r="H121" s="20"/>
      <c r="I121" s="20"/>
      <c r="J121" s="20"/>
      <c r="K121" s="24" t="s">
        <v>109</v>
      </c>
      <c r="L121" s="20"/>
      <c r="M121" s="104">
        <f>M112+M118</f>
        <v>2</v>
      </c>
      <c r="N121" s="21"/>
    </row>
    <row r="122" spans="2:14" x14ac:dyDescent="0.25">
      <c r="B122" s="543"/>
      <c r="C122" s="97"/>
      <c r="D122" s="26"/>
      <c r="E122" s="26"/>
      <c r="F122" s="26"/>
      <c r="G122" s="26"/>
      <c r="H122" s="26"/>
      <c r="I122" s="26"/>
      <c r="J122" s="26"/>
      <c r="K122" s="26"/>
      <c r="L122" s="26"/>
      <c r="M122" s="105"/>
      <c r="N122" s="27"/>
    </row>
    <row r="123" spans="2:14" x14ac:dyDescent="0.25">
      <c r="C123" s="17"/>
    </row>
    <row r="124" spans="2:14" s="91" customFormat="1" ht="24.75" customHeight="1" x14ac:dyDescent="0.25">
      <c r="B124" s="544" t="s">
        <v>80</v>
      </c>
      <c r="C124" s="545"/>
      <c r="D124" s="545"/>
      <c r="E124" s="545"/>
      <c r="F124" s="545"/>
      <c r="G124" s="545"/>
      <c r="H124" s="545"/>
      <c r="I124" s="545"/>
      <c r="J124" s="545"/>
      <c r="K124" s="545"/>
      <c r="L124" s="545"/>
      <c r="M124" s="545"/>
      <c r="N124" s="546"/>
    </row>
    <row r="125" spans="2:14" ht="8.1" customHeight="1" x14ac:dyDescent="0.25"/>
    <row r="126" spans="2:14" x14ac:dyDescent="0.25">
      <c r="B126" s="182"/>
      <c r="C126" s="96"/>
      <c r="D126" s="18"/>
      <c r="E126" s="18"/>
      <c r="F126" s="18"/>
      <c r="G126" s="18"/>
      <c r="H126" s="18"/>
      <c r="I126" s="18"/>
      <c r="J126" s="18"/>
      <c r="K126" s="18"/>
      <c r="L126" s="18"/>
      <c r="M126" s="101"/>
      <c r="N126" s="19"/>
    </row>
    <row r="127" spans="2:14" ht="15" customHeight="1" x14ac:dyDescent="0.25">
      <c r="B127" s="183"/>
      <c r="C127" s="71"/>
      <c r="D127" s="170" t="s">
        <v>162</v>
      </c>
      <c r="E127" s="20"/>
      <c r="F127" s="20"/>
      <c r="G127" s="20"/>
      <c r="H127" s="20"/>
      <c r="I127" s="20"/>
      <c r="J127" s="20"/>
      <c r="K127" s="20"/>
      <c r="L127" s="20"/>
      <c r="M127" s="102"/>
      <c r="N127" s="21"/>
    </row>
    <row r="128" spans="2:14" ht="15" customHeight="1" x14ac:dyDescent="0.25">
      <c r="B128" s="183"/>
      <c r="C128" s="71"/>
      <c r="D128" s="144" t="s">
        <v>177</v>
      </c>
      <c r="E128" s="29"/>
      <c r="F128" s="29"/>
      <c r="G128" s="29"/>
      <c r="H128" s="29"/>
      <c r="I128" s="29"/>
      <c r="J128" s="29"/>
      <c r="K128" s="29"/>
      <c r="L128" s="20"/>
      <c r="M128" s="102"/>
      <c r="N128" s="21"/>
    </row>
    <row r="129" spans="2:14" ht="15" customHeight="1" x14ac:dyDescent="0.25">
      <c r="B129" s="183"/>
      <c r="C129" s="71"/>
      <c r="D129" s="215" t="s">
        <v>7</v>
      </c>
      <c r="E129" s="216"/>
      <c r="F129" s="216"/>
      <c r="G129" s="216"/>
      <c r="H129" s="216"/>
      <c r="I129" s="216"/>
      <c r="J129" s="216"/>
      <c r="K129" s="217"/>
      <c r="L129" s="20"/>
      <c r="M129" s="103">
        <v>2</v>
      </c>
      <c r="N129" s="21"/>
    </row>
    <row r="130" spans="2:14" ht="15" customHeight="1" x14ac:dyDescent="0.25">
      <c r="B130" s="183"/>
      <c r="C130" s="71"/>
      <c r="D130" s="218" t="s">
        <v>8</v>
      </c>
      <c r="E130" s="219"/>
      <c r="F130" s="219"/>
      <c r="G130" s="219"/>
      <c r="H130" s="219"/>
      <c r="I130" s="219"/>
      <c r="J130" s="219"/>
      <c r="K130" s="220"/>
      <c r="L130" s="20"/>
      <c r="M130" s="103">
        <v>0</v>
      </c>
      <c r="N130" s="21"/>
    </row>
    <row r="131" spans="2:14" ht="15" customHeight="1" x14ac:dyDescent="0.25">
      <c r="B131" s="183"/>
      <c r="C131" s="71"/>
      <c r="D131" s="215" t="s">
        <v>6</v>
      </c>
      <c r="E131" s="216"/>
      <c r="F131" s="216"/>
      <c r="G131" s="216"/>
      <c r="H131" s="216"/>
      <c r="I131" s="216"/>
      <c r="J131" s="216"/>
      <c r="K131" s="217"/>
      <c r="L131" s="20"/>
      <c r="M131" s="103">
        <v>0</v>
      </c>
      <c r="N131" s="21"/>
    </row>
    <row r="132" spans="2:14" ht="8.1" customHeight="1" x14ac:dyDescent="0.25">
      <c r="B132" s="183"/>
      <c r="C132" s="71"/>
      <c r="D132" s="28"/>
      <c r="E132" s="28"/>
      <c r="F132" s="28"/>
      <c r="G132" s="28"/>
      <c r="H132" s="28"/>
      <c r="I132" s="28"/>
      <c r="J132" s="28"/>
      <c r="K132" s="28"/>
      <c r="L132" s="20"/>
      <c r="M132" s="102"/>
      <c r="N132" s="21"/>
    </row>
    <row r="133" spans="2:14" ht="15" customHeight="1" x14ac:dyDescent="0.25">
      <c r="B133" s="183"/>
      <c r="C133" s="71"/>
      <c r="D133" s="540" t="s">
        <v>176</v>
      </c>
      <c r="E133" s="536"/>
      <c r="F133" s="536"/>
      <c r="G133" s="536"/>
      <c r="H133" s="536"/>
      <c r="I133" s="536"/>
      <c r="J133" s="536"/>
      <c r="K133" s="536"/>
      <c r="L133" s="20"/>
      <c r="M133" s="102"/>
      <c r="N133" s="21"/>
    </row>
    <row r="134" spans="2:14" ht="15" customHeight="1" x14ac:dyDescent="0.25">
      <c r="B134" s="183"/>
      <c r="C134" s="71"/>
      <c r="D134" s="215" t="s">
        <v>7</v>
      </c>
      <c r="E134" s="216"/>
      <c r="F134" s="216"/>
      <c r="G134" s="216"/>
      <c r="H134" s="216"/>
      <c r="I134" s="216"/>
      <c r="J134" s="216"/>
      <c r="K134" s="217"/>
      <c r="L134" s="20"/>
      <c r="M134" s="103">
        <v>3</v>
      </c>
      <c r="N134" s="21"/>
    </row>
    <row r="135" spans="2:14" ht="15" customHeight="1" x14ac:dyDescent="0.25">
      <c r="B135" s="183"/>
      <c r="C135" s="71"/>
      <c r="D135" s="218" t="s">
        <v>8</v>
      </c>
      <c r="E135" s="219"/>
      <c r="F135" s="219"/>
      <c r="G135" s="219"/>
      <c r="H135" s="219"/>
      <c r="I135" s="219"/>
      <c r="J135" s="219"/>
      <c r="K135" s="220"/>
      <c r="L135" s="20"/>
      <c r="M135" s="103">
        <v>0</v>
      </c>
      <c r="N135" s="21"/>
    </row>
    <row r="136" spans="2:14" ht="15" customHeight="1" x14ac:dyDescent="0.25">
      <c r="B136" s="183"/>
      <c r="C136" s="71"/>
      <c r="D136" s="215" t="s">
        <v>6</v>
      </c>
      <c r="E136" s="216"/>
      <c r="F136" s="216"/>
      <c r="G136" s="216"/>
      <c r="H136" s="216"/>
      <c r="I136" s="216"/>
      <c r="J136" s="216"/>
      <c r="K136" s="217"/>
      <c r="L136" s="20"/>
      <c r="M136" s="103">
        <v>0</v>
      </c>
      <c r="N136" s="21"/>
    </row>
    <row r="137" spans="2:14" ht="8.1" customHeight="1" x14ac:dyDescent="0.25">
      <c r="B137" s="183"/>
      <c r="C137" s="71"/>
      <c r="D137" s="20"/>
      <c r="E137" s="20"/>
      <c r="F137" s="20"/>
      <c r="G137" s="20"/>
      <c r="H137" s="20"/>
      <c r="I137" s="20"/>
      <c r="J137" s="20"/>
      <c r="K137" s="20"/>
      <c r="L137" s="20"/>
      <c r="M137" s="102"/>
      <c r="N137" s="21"/>
    </row>
    <row r="138" spans="2:14" ht="15" customHeight="1" x14ac:dyDescent="0.25">
      <c r="B138" s="183"/>
      <c r="C138" s="71"/>
      <c r="D138" s="192" t="s">
        <v>164</v>
      </c>
      <c r="E138" s="190"/>
      <c r="F138" s="190"/>
      <c r="G138" s="190"/>
      <c r="H138" s="190"/>
      <c r="I138" s="190"/>
      <c r="J138" s="190"/>
      <c r="K138" s="190"/>
      <c r="L138" s="20"/>
      <c r="M138" s="102"/>
      <c r="N138" s="21"/>
    </row>
    <row r="139" spans="2:14" ht="15" customHeight="1" x14ac:dyDescent="0.25">
      <c r="B139" s="183"/>
      <c r="C139" s="71"/>
      <c r="D139" s="144" t="s">
        <v>163</v>
      </c>
      <c r="E139" s="190"/>
      <c r="F139" s="190"/>
      <c r="G139" s="190"/>
      <c r="H139" s="190"/>
      <c r="I139" s="190"/>
      <c r="J139" s="190"/>
      <c r="K139" s="190"/>
      <c r="L139" s="20"/>
      <c r="M139" s="102"/>
      <c r="N139" s="21"/>
    </row>
    <row r="140" spans="2:14" x14ac:dyDescent="0.25">
      <c r="B140" s="183"/>
      <c r="C140" s="71"/>
      <c r="D140" s="215" t="s">
        <v>7</v>
      </c>
      <c r="E140" s="216"/>
      <c r="F140" s="216"/>
      <c r="G140" s="216"/>
      <c r="H140" s="216"/>
      <c r="I140" s="216"/>
      <c r="J140" s="216"/>
      <c r="K140" s="217"/>
      <c r="L140" s="20"/>
      <c r="M140" s="103">
        <v>3</v>
      </c>
      <c r="N140" s="21"/>
    </row>
    <row r="141" spans="2:14" x14ac:dyDescent="0.25">
      <c r="B141" s="183"/>
      <c r="C141" s="71"/>
      <c r="D141" s="215" t="s">
        <v>8</v>
      </c>
      <c r="E141" s="216"/>
      <c r="F141" s="216"/>
      <c r="G141" s="216"/>
      <c r="H141" s="216"/>
      <c r="I141" s="216"/>
      <c r="J141" s="216"/>
      <c r="K141" s="217"/>
      <c r="L141" s="20"/>
      <c r="M141" s="103">
        <v>0</v>
      </c>
      <c r="N141" s="21"/>
    </row>
    <row r="142" spans="2:14" x14ac:dyDescent="0.25">
      <c r="B142" s="183"/>
      <c r="C142" s="71"/>
      <c r="D142" s="215" t="s">
        <v>6</v>
      </c>
      <c r="E142" s="216"/>
      <c r="F142" s="216"/>
      <c r="G142" s="216"/>
      <c r="H142" s="216"/>
      <c r="I142" s="216"/>
      <c r="J142" s="216"/>
      <c r="K142" s="217"/>
      <c r="L142" s="20"/>
      <c r="M142" s="103">
        <v>0</v>
      </c>
      <c r="N142" s="21"/>
    </row>
    <row r="143" spans="2:14" ht="8.25" customHeight="1" x14ac:dyDescent="0.25">
      <c r="B143" s="183"/>
      <c r="C143" s="71"/>
      <c r="D143" s="20"/>
      <c r="E143" s="20"/>
      <c r="F143" s="20"/>
      <c r="G143" s="20"/>
      <c r="H143" s="20"/>
      <c r="I143" s="20"/>
      <c r="J143" s="20"/>
      <c r="K143" s="20"/>
      <c r="L143" s="20"/>
      <c r="M143" s="102"/>
      <c r="N143" s="21"/>
    </row>
    <row r="144" spans="2:14" s="185" customFormat="1" ht="15" customHeight="1" x14ac:dyDescent="0.25">
      <c r="B144" s="186"/>
      <c r="C144" s="187"/>
      <c r="D144" s="535" t="s">
        <v>166</v>
      </c>
      <c r="E144" s="536"/>
      <c r="F144" s="536"/>
      <c r="G144" s="536"/>
      <c r="H144" s="536"/>
      <c r="I144" s="536"/>
      <c r="J144" s="536"/>
      <c r="K144" s="536"/>
      <c r="L144" s="92"/>
      <c r="M144" s="92"/>
      <c r="N144" s="188"/>
    </row>
    <row r="145" spans="2:14" x14ac:dyDescent="0.25">
      <c r="B145" s="183"/>
      <c r="C145" s="71"/>
      <c r="D145" s="142" t="s">
        <v>165</v>
      </c>
      <c r="E145" s="134"/>
      <c r="F145" s="134"/>
      <c r="G145" s="134"/>
      <c r="H145" s="134"/>
      <c r="I145" s="134"/>
      <c r="J145" s="134"/>
      <c r="K145" s="134"/>
      <c r="L145" s="134"/>
      <c r="M145" s="134"/>
      <c r="N145" s="21"/>
    </row>
    <row r="146" spans="2:14" x14ac:dyDescent="0.25">
      <c r="B146" s="183"/>
      <c r="C146" s="71"/>
      <c r="D146" s="215" t="s">
        <v>7</v>
      </c>
      <c r="E146" s="216"/>
      <c r="F146" s="216"/>
      <c r="G146" s="216"/>
      <c r="H146" s="216"/>
      <c r="I146" s="216"/>
      <c r="J146" s="216"/>
      <c r="K146" s="217"/>
      <c r="L146" s="20"/>
      <c r="M146" s="103">
        <v>3</v>
      </c>
      <c r="N146" s="21"/>
    </row>
    <row r="147" spans="2:14" x14ac:dyDescent="0.25">
      <c r="B147" s="183"/>
      <c r="C147" s="71"/>
      <c r="D147" s="215" t="s">
        <v>8</v>
      </c>
      <c r="E147" s="213"/>
      <c r="F147" s="213"/>
      <c r="G147" s="213"/>
      <c r="H147" s="213"/>
      <c r="I147" s="213"/>
      <c r="J147" s="213"/>
      <c r="K147" s="214"/>
      <c r="L147" s="20"/>
      <c r="M147" s="103">
        <v>0</v>
      </c>
      <c r="N147" s="21"/>
    </row>
    <row r="148" spans="2:14" x14ac:dyDescent="0.25">
      <c r="B148" s="183"/>
      <c r="C148" s="71"/>
      <c r="D148" s="215" t="s">
        <v>6</v>
      </c>
      <c r="E148" s="216"/>
      <c r="F148" s="216"/>
      <c r="G148" s="216"/>
      <c r="H148" s="216"/>
      <c r="I148" s="216"/>
      <c r="J148" s="216"/>
      <c r="K148" s="217"/>
      <c r="L148" s="20"/>
      <c r="M148" s="103">
        <v>0</v>
      </c>
      <c r="N148" s="21"/>
    </row>
    <row r="149" spans="2:14" ht="8.1" customHeight="1" x14ac:dyDescent="0.25">
      <c r="B149" s="183"/>
      <c r="C149" s="71"/>
      <c r="D149" s="20"/>
      <c r="E149" s="20"/>
      <c r="F149" s="20"/>
      <c r="G149" s="20"/>
      <c r="H149" s="20"/>
      <c r="I149" s="20"/>
      <c r="J149" s="20"/>
      <c r="K149" s="20"/>
      <c r="L149" s="20"/>
      <c r="M149" s="102"/>
      <c r="N149" s="21"/>
    </row>
    <row r="150" spans="2:14" ht="15.75" customHeight="1" x14ac:dyDescent="0.25">
      <c r="B150" s="183"/>
      <c r="C150" s="71"/>
      <c r="D150" s="535" t="s">
        <v>167</v>
      </c>
      <c r="E150" s="535"/>
      <c r="F150" s="535"/>
      <c r="G150" s="535"/>
      <c r="H150" s="535"/>
      <c r="I150" s="535"/>
      <c r="J150" s="535"/>
      <c r="K150" s="535"/>
      <c r="L150" s="20"/>
      <c r="M150" s="102"/>
      <c r="N150" s="21"/>
    </row>
    <row r="151" spans="2:14" ht="15.75" customHeight="1" x14ac:dyDescent="0.25">
      <c r="B151" s="183"/>
      <c r="C151" s="71"/>
      <c r="D151" s="194" t="s">
        <v>175</v>
      </c>
      <c r="E151" s="193"/>
      <c r="F151" s="193"/>
      <c r="G151" s="193"/>
      <c r="H151" s="193"/>
      <c r="I151" s="193"/>
      <c r="J151" s="193"/>
      <c r="K151" s="193"/>
      <c r="L151" s="20"/>
      <c r="M151" s="102"/>
      <c r="N151" s="21"/>
    </row>
    <row r="152" spans="2:14" x14ac:dyDescent="0.25">
      <c r="B152" s="183"/>
      <c r="C152" s="71"/>
      <c r="D152" s="215" t="s">
        <v>7</v>
      </c>
      <c r="E152" s="216"/>
      <c r="F152" s="216"/>
      <c r="G152" s="216"/>
      <c r="H152" s="216"/>
      <c r="I152" s="216"/>
      <c r="J152" s="216"/>
      <c r="K152" s="217"/>
      <c r="L152" s="20"/>
      <c r="M152" s="103">
        <v>3</v>
      </c>
      <c r="N152" s="21"/>
    </row>
    <row r="153" spans="2:14" x14ac:dyDescent="0.25">
      <c r="B153" s="183"/>
      <c r="C153" s="71"/>
      <c r="D153" s="212" t="s">
        <v>8</v>
      </c>
      <c r="E153" s="213"/>
      <c r="F153" s="213"/>
      <c r="G153" s="213"/>
      <c r="H153" s="213"/>
      <c r="I153" s="213"/>
      <c r="J153" s="213"/>
      <c r="K153" s="214"/>
      <c r="L153" s="20"/>
      <c r="M153" s="103">
        <v>0</v>
      </c>
      <c r="N153" s="21"/>
    </row>
    <row r="154" spans="2:14" x14ac:dyDescent="0.25">
      <c r="B154" s="183"/>
      <c r="C154" s="71"/>
      <c r="D154" s="215" t="s">
        <v>6</v>
      </c>
      <c r="E154" s="216"/>
      <c r="F154" s="216"/>
      <c r="G154" s="216"/>
      <c r="H154" s="216"/>
      <c r="I154" s="216"/>
      <c r="J154" s="216"/>
      <c r="K154" s="217"/>
      <c r="L154" s="20"/>
      <c r="M154" s="103">
        <v>0</v>
      </c>
      <c r="N154" s="21"/>
    </row>
    <row r="155" spans="2:14" x14ac:dyDescent="0.25">
      <c r="B155" s="183"/>
      <c r="C155" s="71"/>
      <c r="D155" s="20"/>
      <c r="E155" s="20"/>
      <c r="F155" s="20"/>
      <c r="G155" s="20"/>
      <c r="H155" s="20"/>
      <c r="I155" s="20"/>
      <c r="J155" s="23"/>
      <c r="K155" s="24" t="s">
        <v>84</v>
      </c>
      <c r="L155" s="20"/>
      <c r="M155" s="104">
        <f>M152+M146+M140+M134+M129</f>
        <v>14</v>
      </c>
      <c r="N155" s="21"/>
    </row>
    <row r="156" spans="2:14" x14ac:dyDescent="0.25">
      <c r="B156" s="184"/>
      <c r="C156" s="97"/>
      <c r="D156" s="26"/>
      <c r="E156" s="26"/>
      <c r="F156" s="26"/>
      <c r="G156" s="26"/>
      <c r="H156" s="26"/>
      <c r="I156" s="26"/>
      <c r="J156" s="26"/>
      <c r="K156" s="26"/>
      <c r="L156" s="26"/>
      <c r="M156" s="105"/>
      <c r="N156" s="27"/>
    </row>
    <row r="157" spans="2:14" x14ac:dyDescent="0.25">
      <c r="C157" s="84"/>
      <c r="D157" s="54"/>
      <c r="E157" s="54"/>
      <c r="F157" s="54"/>
      <c r="G157" s="54"/>
      <c r="H157" s="54"/>
      <c r="I157" s="54"/>
      <c r="J157" s="54"/>
      <c r="K157" s="54"/>
      <c r="L157" s="54"/>
      <c r="M157" s="109"/>
      <c r="N157" s="54"/>
    </row>
    <row r="158" spans="2:14" ht="32.25" customHeight="1" x14ac:dyDescent="0.25">
      <c r="C158" s="577" t="s">
        <v>143</v>
      </c>
      <c r="D158" s="578"/>
      <c r="E158" s="578"/>
      <c r="F158" s="578"/>
      <c r="G158" s="578"/>
      <c r="H158" s="578"/>
      <c r="I158" s="578"/>
      <c r="J158" s="578"/>
      <c r="K158" s="578"/>
      <c r="L158" s="578"/>
      <c r="M158" s="578"/>
      <c r="N158" s="579"/>
    </row>
    <row r="159" spans="2:14" ht="8.1" customHeight="1" x14ac:dyDescent="0.25"/>
    <row r="160" spans="2:14" ht="8.1" customHeight="1" x14ac:dyDescent="0.25">
      <c r="B160" s="541" t="s">
        <v>117</v>
      </c>
      <c r="C160" s="96"/>
      <c r="D160" s="18"/>
      <c r="E160" s="18"/>
      <c r="F160" s="18"/>
      <c r="G160" s="18"/>
      <c r="H160" s="18"/>
      <c r="I160" s="18"/>
      <c r="J160" s="18"/>
      <c r="K160" s="18"/>
      <c r="L160" s="18"/>
      <c r="M160" s="101"/>
      <c r="N160" s="19"/>
    </row>
    <row r="161" spans="2:14" ht="17.25" x14ac:dyDescent="0.25">
      <c r="B161" s="542"/>
      <c r="C161" s="71"/>
      <c r="D161" s="172" t="s">
        <v>284</v>
      </c>
      <c r="E161" s="20"/>
      <c r="F161" s="20"/>
      <c r="G161" s="20"/>
      <c r="H161" s="20"/>
      <c r="I161" s="20"/>
      <c r="J161" s="20"/>
      <c r="K161" s="20"/>
      <c r="L161" s="20"/>
      <c r="M161" s="102"/>
      <c r="N161" s="21"/>
    </row>
    <row r="162" spans="2:14" x14ac:dyDescent="0.25">
      <c r="B162" s="542"/>
      <c r="C162" s="71"/>
      <c r="D162" s="142" t="s">
        <v>168</v>
      </c>
      <c r="E162" s="20"/>
      <c r="F162" s="20"/>
      <c r="G162" s="20"/>
      <c r="H162" s="20"/>
      <c r="I162" s="20"/>
      <c r="J162" s="20"/>
      <c r="K162" s="20"/>
      <c r="L162" s="20"/>
      <c r="M162" s="102"/>
      <c r="N162" s="21"/>
    </row>
    <row r="163" spans="2:14" ht="8.1" customHeight="1" x14ac:dyDescent="0.25">
      <c r="B163" s="542"/>
      <c r="C163" s="71"/>
      <c r="D163" s="73"/>
      <c r="E163" s="93"/>
      <c r="F163" s="93"/>
      <c r="G163" s="93"/>
      <c r="H163" s="93"/>
      <c r="I163" s="93"/>
      <c r="J163" s="93"/>
      <c r="K163" s="93"/>
      <c r="L163" s="20"/>
      <c r="M163" s="102"/>
      <c r="N163" s="21"/>
    </row>
    <row r="164" spans="2:14" x14ac:dyDescent="0.25">
      <c r="B164" s="542"/>
      <c r="C164" s="71"/>
      <c r="D164" s="73" t="s">
        <v>64</v>
      </c>
      <c r="E164" s="73"/>
      <c r="F164" s="73"/>
      <c r="G164" s="73"/>
      <c r="H164" s="73"/>
      <c r="I164" s="73"/>
      <c r="J164" s="73"/>
      <c r="K164" s="73"/>
      <c r="L164" s="20"/>
      <c r="M164" s="102"/>
      <c r="N164" s="21"/>
    </row>
    <row r="165" spans="2:14" x14ac:dyDescent="0.25">
      <c r="B165" s="542"/>
      <c r="C165" s="71"/>
      <c r="D165" s="215" t="s">
        <v>7</v>
      </c>
      <c r="E165" s="216"/>
      <c r="F165" s="216"/>
      <c r="G165" s="216"/>
      <c r="H165" s="216"/>
      <c r="I165" s="216"/>
      <c r="J165" s="216"/>
      <c r="K165" s="217"/>
      <c r="L165" s="20"/>
      <c r="M165" s="110">
        <v>1</v>
      </c>
      <c r="N165" s="21"/>
    </row>
    <row r="166" spans="2:14" x14ac:dyDescent="0.25">
      <c r="B166" s="542"/>
      <c r="C166" s="71"/>
      <c r="D166" s="212" t="s">
        <v>8</v>
      </c>
      <c r="E166" s="213"/>
      <c r="F166" s="213"/>
      <c r="G166" s="213"/>
      <c r="H166" s="213"/>
      <c r="I166" s="213"/>
      <c r="J166" s="213"/>
      <c r="K166" s="214"/>
      <c r="L166" s="20"/>
      <c r="M166" s="111">
        <v>0</v>
      </c>
      <c r="N166" s="21"/>
    </row>
    <row r="167" spans="2:14" x14ac:dyDescent="0.25">
      <c r="B167" s="542"/>
      <c r="C167" s="71"/>
      <c r="D167" s="215" t="s">
        <v>6</v>
      </c>
      <c r="E167" s="216"/>
      <c r="F167" s="216"/>
      <c r="G167" s="216"/>
      <c r="H167" s="216"/>
      <c r="I167" s="216"/>
      <c r="J167" s="216"/>
      <c r="K167" s="217"/>
      <c r="L167" s="20"/>
      <c r="M167" s="112">
        <v>0</v>
      </c>
      <c r="N167" s="21"/>
    </row>
    <row r="168" spans="2:14" ht="6.75" customHeight="1" x14ac:dyDescent="0.25">
      <c r="B168" s="542"/>
      <c r="C168" s="71"/>
      <c r="D168" s="28"/>
      <c r="E168" s="28"/>
      <c r="F168" s="28"/>
      <c r="G168" s="28"/>
      <c r="H168" s="28"/>
      <c r="I168" s="28"/>
      <c r="J168" s="28"/>
      <c r="K168" s="28"/>
      <c r="L168" s="20"/>
      <c r="M168" s="102"/>
      <c r="N168" s="21"/>
    </row>
    <row r="169" spans="2:14" x14ac:dyDescent="0.25">
      <c r="B169" s="542"/>
      <c r="C169" s="71"/>
      <c r="D169" s="73" t="s">
        <v>66</v>
      </c>
      <c r="E169" s="73"/>
      <c r="F169" s="73"/>
      <c r="G169" s="73"/>
      <c r="H169" s="73"/>
      <c r="I169" s="73"/>
      <c r="J169" s="73"/>
      <c r="K169" s="73"/>
      <c r="L169" s="20"/>
      <c r="M169" s="102"/>
      <c r="N169" s="21"/>
    </row>
    <row r="170" spans="2:14" x14ac:dyDescent="0.25">
      <c r="B170" s="542"/>
      <c r="C170" s="71"/>
      <c r="D170" s="215" t="s">
        <v>7</v>
      </c>
      <c r="E170" s="216"/>
      <c r="F170" s="216"/>
      <c r="G170" s="216"/>
      <c r="H170" s="216"/>
      <c r="I170" s="216"/>
      <c r="J170" s="216"/>
      <c r="K170" s="217"/>
      <c r="L170" s="20"/>
      <c r="M170" s="110">
        <v>1</v>
      </c>
      <c r="N170" s="21"/>
    </row>
    <row r="171" spans="2:14" x14ac:dyDescent="0.25">
      <c r="B171" s="542"/>
      <c r="C171" s="71"/>
      <c r="D171" s="212" t="s">
        <v>8</v>
      </c>
      <c r="E171" s="213"/>
      <c r="F171" s="213"/>
      <c r="G171" s="213"/>
      <c r="H171" s="213"/>
      <c r="I171" s="213"/>
      <c r="J171" s="213"/>
      <c r="K171" s="214"/>
      <c r="L171" s="20"/>
      <c r="M171" s="111">
        <v>0</v>
      </c>
      <c r="N171" s="21"/>
    </row>
    <row r="172" spans="2:14" x14ac:dyDescent="0.25">
      <c r="B172" s="542"/>
      <c r="C172" s="71"/>
      <c r="D172" s="215" t="s">
        <v>6</v>
      </c>
      <c r="E172" s="216"/>
      <c r="F172" s="216"/>
      <c r="G172" s="216"/>
      <c r="H172" s="216"/>
      <c r="I172" s="216"/>
      <c r="J172" s="216"/>
      <c r="K172" s="217"/>
      <c r="L172" s="20"/>
      <c r="M172" s="112">
        <v>0</v>
      </c>
      <c r="N172" s="21"/>
    </row>
    <row r="173" spans="2:14" ht="6.75" customHeight="1" x14ac:dyDescent="0.25">
      <c r="B173" s="542"/>
      <c r="C173" s="71"/>
      <c r="D173" s="28"/>
      <c r="E173" s="28"/>
      <c r="F173" s="28"/>
      <c r="G173" s="28"/>
      <c r="H173" s="28"/>
      <c r="I173" s="28"/>
      <c r="J173" s="28"/>
      <c r="K173" s="28"/>
      <c r="L173" s="20"/>
      <c r="M173" s="102"/>
      <c r="N173" s="21"/>
    </row>
    <row r="174" spans="2:14" x14ac:dyDescent="0.25">
      <c r="B174" s="542"/>
      <c r="C174" s="71"/>
      <c r="D174" s="73" t="s">
        <v>65</v>
      </c>
      <c r="E174" s="73"/>
      <c r="F174" s="73"/>
      <c r="G174" s="73"/>
      <c r="H174" s="73"/>
      <c r="I174" s="73"/>
      <c r="J174" s="73"/>
      <c r="K174" s="73"/>
      <c r="L174" s="20"/>
      <c r="M174" s="102"/>
      <c r="N174" s="21"/>
    </row>
    <row r="175" spans="2:14" x14ac:dyDescent="0.25">
      <c r="B175" s="542"/>
      <c r="C175" s="71"/>
      <c r="D175" s="215" t="s">
        <v>7</v>
      </c>
      <c r="E175" s="216"/>
      <c r="F175" s="216"/>
      <c r="G175" s="216"/>
      <c r="H175" s="216"/>
      <c r="I175" s="216"/>
      <c r="J175" s="216"/>
      <c r="K175" s="217"/>
      <c r="L175" s="20"/>
      <c r="M175" s="110">
        <v>1</v>
      </c>
      <c r="N175" s="21"/>
    </row>
    <row r="176" spans="2:14" x14ac:dyDescent="0.25">
      <c r="B176" s="542"/>
      <c r="C176" s="71"/>
      <c r="D176" s="212" t="s">
        <v>8</v>
      </c>
      <c r="E176" s="213"/>
      <c r="F176" s="213"/>
      <c r="G176" s="213"/>
      <c r="H176" s="213"/>
      <c r="I176" s="213"/>
      <c r="J176" s="213"/>
      <c r="K176" s="214"/>
      <c r="L176" s="20"/>
      <c r="M176" s="111">
        <v>0</v>
      </c>
      <c r="N176" s="21"/>
    </row>
    <row r="177" spans="2:14" x14ac:dyDescent="0.25">
      <c r="B177" s="542"/>
      <c r="C177" s="71"/>
      <c r="D177" s="215" t="s">
        <v>6</v>
      </c>
      <c r="E177" s="216"/>
      <c r="F177" s="216"/>
      <c r="G177" s="216"/>
      <c r="H177" s="216"/>
      <c r="I177" s="216"/>
      <c r="J177" s="216"/>
      <c r="K177" s="217"/>
      <c r="L177" s="20"/>
      <c r="M177" s="112">
        <v>0</v>
      </c>
      <c r="N177" s="21"/>
    </row>
    <row r="178" spans="2:14" x14ac:dyDescent="0.25">
      <c r="B178" s="542"/>
      <c r="C178" s="71"/>
      <c r="D178" s="20"/>
      <c r="E178" s="20"/>
      <c r="F178" s="20"/>
      <c r="G178" s="20"/>
      <c r="H178" s="20"/>
      <c r="I178" s="20"/>
      <c r="J178" s="20"/>
      <c r="K178" s="24" t="s">
        <v>110</v>
      </c>
      <c r="L178" s="20"/>
      <c r="M178" s="104" t="str">
        <f>IF((SUM(M165+M170+M175)&gt;2),"2",(SUM(M165+M170+M175)))</f>
        <v>2</v>
      </c>
      <c r="N178" s="21"/>
    </row>
    <row r="179" spans="2:14" x14ac:dyDescent="0.25">
      <c r="B179" s="543"/>
      <c r="C179" s="97"/>
      <c r="D179" s="26"/>
      <c r="E179" s="26"/>
      <c r="F179" s="26"/>
      <c r="G179" s="26"/>
      <c r="H179" s="26"/>
      <c r="I179" s="26"/>
      <c r="J179" s="26"/>
      <c r="K179" s="130" t="s">
        <v>133</v>
      </c>
      <c r="L179" s="26"/>
      <c r="M179" s="105"/>
      <c r="N179" s="27"/>
    </row>
    <row r="180" spans="2:14" x14ac:dyDescent="0.25">
      <c r="C180" s="84"/>
      <c r="D180" s="54"/>
      <c r="E180" s="54"/>
      <c r="F180" s="54"/>
      <c r="G180" s="54"/>
      <c r="H180" s="54"/>
      <c r="I180" s="54"/>
      <c r="J180" s="54"/>
      <c r="K180" s="54"/>
      <c r="L180" s="54"/>
      <c r="M180" s="109"/>
      <c r="N180" s="54"/>
    </row>
    <row r="181" spans="2:14" ht="33" customHeight="1" x14ac:dyDescent="0.25">
      <c r="C181" s="577" t="s">
        <v>144</v>
      </c>
      <c r="D181" s="578"/>
      <c r="E181" s="578"/>
      <c r="F181" s="578"/>
      <c r="G181" s="578"/>
      <c r="H181" s="578"/>
      <c r="I181" s="578"/>
      <c r="J181" s="578"/>
      <c r="K181" s="578"/>
      <c r="L181" s="578"/>
      <c r="M181" s="578"/>
      <c r="N181" s="579"/>
    </row>
    <row r="182" spans="2:14" ht="8.1" customHeight="1" x14ac:dyDescent="0.25"/>
    <row r="183" spans="2:14" ht="8.1" customHeight="1" x14ac:dyDescent="0.25">
      <c r="B183" s="541" t="s">
        <v>118</v>
      </c>
      <c r="C183" s="96"/>
      <c r="D183" s="18"/>
      <c r="E183" s="18"/>
      <c r="F183" s="18"/>
      <c r="G183" s="18"/>
      <c r="H183" s="18"/>
      <c r="I183" s="18"/>
      <c r="J183" s="18"/>
      <c r="K183" s="18"/>
      <c r="L183" s="18"/>
      <c r="M183" s="101"/>
      <c r="N183" s="19"/>
    </row>
    <row r="184" spans="2:14" ht="17.25" x14ac:dyDescent="0.25">
      <c r="B184" s="542"/>
      <c r="C184" s="71"/>
      <c r="D184" s="172" t="s">
        <v>286</v>
      </c>
      <c r="E184" s="20"/>
      <c r="F184" s="20"/>
      <c r="G184" s="20"/>
      <c r="H184" s="20"/>
      <c r="I184" s="20"/>
      <c r="J184" s="20"/>
      <c r="K184" s="20"/>
      <c r="L184" s="20"/>
      <c r="M184" s="102"/>
      <c r="N184" s="21"/>
    </row>
    <row r="185" spans="2:14" x14ac:dyDescent="0.25">
      <c r="B185" s="542"/>
      <c r="C185" s="71"/>
      <c r="D185" s="142" t="s">
        <v>170</v>
      </c>
      <c r="E185" s="20"/>
      <c r="F185" s="20"/>
      <c r="G185" s="20"/>
      <c r="H185" s="20"/>
      <c r="I185" s="20"/>
      <c r="J185" s="20"/>
      <c r="K185" s="20"/>
      <c r="L185" s="20"/>
      <c r="M185" s="102"/>
      <c r="N185" s="21"/>
    </row>
    <row r="186" spans="2:14" ht="8.1" customHeight="1" x14ac:dyDescent="0.25">
      <c r="B186" s="542"/>
      <c r="C186" s="71"/>
      <c r="D186" s="22"/>
      <c r="E186" s="20"/>
      <c r="F186" s="20"/>
      <c r="G186" s="20"/>
      <c r="H186" s="20"/>
      <c r="I186" s="20"/>
      <c r="J186" s="20"/>
      <c r="K186" s="20"/>
      <c r="L186" s="20"/>
      <c r="M186" s="102"/>
      <c r="N186" s="21"/>
    </row>
    <row r="187" spans="2:14" x14ac:dyDescent="0.25">
      <c r="B187" s="542"/>
      <c r="C187" s="71"/>
      <c r="D187" s="73" t="s">
        <v>99</v>
      </c>
      <c r="E187" s="93"/>
      <c r="F187" s="93"/>
      <c r="G187" s="93"/>
      <c r="H187" s="93"/>
      <c r="I187" s="93"/>
      <c r="J187" s="93"/>
      <c r="K187" s="93"/>
      <c r="L187" s="20"/>
      <c r="M187" s="102"/>
      <c r="N187" s="21"/>
    </row>
    <row r="188" spans="2:14" x14ac:dyDescent="0.25">
      <c r="B188" s="542"/>
      <c r="C188" s="71"/>
      <c r="D188" s="215" t="s">
        <v>7</v>
      </c>
      <c r="E188" s="216"/>
      <c r="F188" s="216"/>
      <c r="G188" s="216"/>
      <c r="H188" s="216"/>
      <c r="I188" s="216"/>
      <c r="J188" s="216"/>
      <c r="K188" s="217"/>
      <c r="L188" s="20"/>
      <c r="M188" s="113">
        <v>1</v>
      </c>
      <c r="N188" s="21"/>
    </row>
    <row r="189" spans="2:14" x14ac:dyDescent="0.25">
      <c r="B189" s="542"/>
      <c r="C189" s="71"/>
      <c r="D189" s="212" t="s">
        <v>8</v>
      </c>
      <c r="E189" s="213"/>
      <c r="F189" s="213"/>
      <c r="G189" s="213"/>
      <c r="H189" s="213"/>
      <c r="I189" s="213"/>
      <c r="J189" s="213"/>
      <c r="K189" s="214"/>
      <c r="L189" s="20"/>
      <c r="M189" s="114">
        <v>0</v>
      </c>
      <c r="N189" s="21"/>
    </row>
    <row r="190" spans="2:14" x14ac:dyDescent="0.25">
      <c r="B190" s="542"/>
      <c r="C190" s="71"/>
      <c r="D190" s="215" t="s">
        <v>6</v>
      </c>
      <c r="E190" s="216"/>
      <c r="F190" s="216"/>
      <c r="G190" s="216"/>
      <c r="H190" s="216"/>
      <c r="I190" s="216"/>
      <c r="J190" s="216"/>
      <c r="K190" s="217"/>
      <c r="L190" s="20"/>
      <c r="M190" s="115">
        <v>0</v>
      </c>
      <c r="N190" s="21"/>
    </row>
    <row r="191" spans="2:14" ht="6.75" customHeight="1" x14ac:dyDescent="0.25">
      <c r="B191" s="542"/>
      <c r="C191" s="71"/>
      <c r="D191" s="28"/>
      <c r="E191" s="28"/>
      <c r="F191" s="28"/>
      <c r="G191" s="28"/>
      <c r="H191" s="28"/>
      <c r="I191" s="28"/>
      <c r="J191" s="28"/>
      <c r="K191" s="28"/>
      <c r="L191" s="20"/>
      <c r="M191" s="102"/>
      <c r="N191" s="21"/>
    </row>
    <row r="192" spans="2:14" x14ac:dyDescent="0.25">
      <c r="B192" s="542"/>
      <c r="C192" s="71"/>
      <c r="D192" s="73" t="s">
        <v>174</v>
      </c>
      <c r="E192" s="93"/>
      <c r="F192" s="93"/>
      <c r="G192" s="93"/>
      <c r="H192" s="93"/>
      <c r="I192" s="93"/>
      <c r="J192" s="93"/>
      <c r="K192" s="93"/>
      <c r="L192" s="20"/>
      <c r="M192" s="102"/>
      <c r="N192" s="21"/>
    </row>
    <row r="193" spans="2:14" x14ac:dyDescent="0.25">
      <c r="B193" s="542"/>
      <c r="C193" s="71"/>
      <c r="D193" s="215" t="s">
        <v>7</v>
      </c>
      <c r="E193" s="216"/>
      <c r="F193" s="216"/>
      <c r="G193" s="216"/>
      <c r="H193" s="216"/>
      <c r="I193" s="216"/>
      <c r="J193" s="216"/>
      <c r="K193" s="217"/>
      <c r="L193" s="20"/>
      <c r="M193" s="113">
        <v>1</v>
      </c>
      <c r="N193" s="21"/>
    </row>
    <row r="194" spans="2:14" x14ac:dyDescent="0.25">
      <c r="B194" s="542"/>
      <c r="C194" s="71"/>
      <c r="D194" s="212" t="s">
        <v>8</v>
      </c>
      <c r="E194" s="213"/>
      <c r="F194" s="213"/>
      <c r="G194" s="213"/>
      <c r="H194" s="213"/>
      <c r="I194" s="213"/>
      <c r="J194" s="213"/>
      <c r="K194" s="214"/>
      <c r="L194" s="20"/>
      <c r="M194" s="114">
        <v>0</v>
      </c>
      <c r="N194" s="21"/>
    </row>
    <row r="195" spans="2:14" x14ac:dyDescent="0.25">
      <c r="B195" s="542"/>
      <c r="C195" s="71"/>
      <c r="D195" s="215" t="s">
        <v>6</v>
      </c>
      <c r="E195" s="216"/>
      <c r="F195" s="216"/>
      <c r="G195" s="216"/>
      <c r="H195" s="216"/>
      <c r="I195" s="216"/>
      <c r="J195" s="216"/>
      <c r="K195" s="217"/>
      <c r="L195" s="20"/>
      <c r="M195" s="115">
        <v>0</v>
      </c>
      <c r="N195" s="21"/>
    </row>
    <row r="196" spans="2:14" x14ac:dyDescent="0.25">
      <c r="B196" s="542"/>
      <c r="C196" s="71"/>
      <c r="D196" s="73"/>
      <c r="E196" s="73"/>
      <c r="F196" s="73"/>
      <c r="G196" s="73"/>
      <c r="H196" s="73"/>
      <c r="I196" s="73"/>
      <c r="J196" s="73"/>
      <c r="K196" s="24" t="s">
        <v>111</v>
      </c>
      <c r="L196" s="20"/>
      <c r="M196" s="104">
        <f>M188+M193</f>
        <v>2</v>
      </c>
      <c r="N196" s="21"/>
    </row>
    <row r="197" spans="2:14" x14ac:dyDescent="0.25">
      <c r="B197" s="543"/>
      <c r="C197" s="97"/>
      <c r="D197" s="26"/>
      <c r="E197" s="26"/>
      <c r="F197" s="26"/>
      <c r="G197" s="26"/>
      <c r="H197" s="26"/>
      <c r="I197" s="26"/>
      <c r="J197" s="26"/>
      <c r="K197" s="26"/>
      <c r="L197" s="26"/>
      <c r="M197" s="105"/>
      <c r="N197" s="27"/>
    </row>
    <row r="198" spans="2:14" x14ac:dyDescent="0.25">
      <c r="C198" s="84"/>
      <c r="D198" s="54"/>
      <c r="E198" s="54"/>
      <c r="F198" s="54"/>
      <c r="G198" s="54"/>
      <c r="H198" s="54"/>
      <c r="I198" s="54"/>
      <c r="J198" s="54"/>
      <c r="K198" s="54"/>
      <c r="L198" s="54"/>
      <c r="M198" s="109"/>
      <c r="N198" s="54"/>
    </row>
    <row r="199" spans="2:14" s="91" customFormat="1" ht="24.75" customHeight="1" x14ac:dyDescent="0.25">
      <c r="B199" s="544" t="s">
        <v>82</v>
      </c>
      <c r="C199" s="545"/>
      <c r="D199" s="545"/>
      <c r="E199" s="545"/>
      <c r="F199" s="545"/>
      <c r="G199" s="545"/>
      <c r="H199" s="545"/>
      <c r="I199" s="545"/>
      <c r="J199" s="545"/>
      <c r="K199" s="545"/>
      <c r="L199" s="545"/>
      <c r="M199" s="545"/>
      <c r="N199" s="546"/>
    </row>
    <row r="200" spans="2:14" ht="8.1" customHeight="1" x14ac:dyDescent="0.25"/>
    <row r="201" spans="2:14" ht="8.1" customHeight="1" x14ac:dyDescent="0.25">
      <c r="B201" s="182"/>
      <c r="C201" s="96"/>
      <c r="D201" s="18"/>
      <c r="E201" s="18"/>
      <c r="F201" s="18"/>
      <c r="G201" s="18"/>
      <c r="H201" s="18"/>
      <c r="I201" s="18"/>
      <c r="J201" s="18"/>
      <c r="K201" s="18"/>
      <c r="L201" s="18"/>
      <c r="M201" s="101"/>
      <c r="N201" s="19"/>
    </row>
    <row r="202" spans="2:14" ht="15" customHeight="1" x14ac:dyDescent="0.25">
      <c r="B202" s="183"/>
      <c r="C202" s="71"/>
      <c r="D202" s="172" t="s">
        <v>132</v>
      </c>
      <c r="E202" s="20"/>
      <c r="F202" s="20"/>
      <c r="G202" s="20"/>
      <c r="H202" s="20"/>
      <c r="I202" s="20"/>
      <c r="J202" s="20"/>
      <c r="K202" s="20"/>
      <c r="L202" s="20"/>
      <c r="M202" s="102"/>
      <c r="N202" s="21"/>
    </row>
    <row r="203" spans="2:14" ht="15" customHeight="1" x14ac:dyDescent="0.25">
      <c r="B203" s="183"/>
      <c r="C203" s="71"/>
      <c r="D203" s="215" t="s">
        <v>7</v>
      </c>
      <c r="E203" s="216"/>
      <c r="F203" s="216"/>
      <c r="G203" s="216"/>
      <c r="H203" s="216"/>
      <c r="I203" s="216"/>
      <c r="J203" s="216"/>
      <c r="K203" s="217"/>
      <c r="L203" s="20"/>
      <c r="M203" s="103">
        <v>4</v>
      </c>
      <c r="N203" s="21"/>
    </row>
    <row r="204" spans="2:14" ht="15" customHeight="1" x14ac:dyDescent="0.25">
      <c r="B204" s="183"/>
      <c r="C204" s="71"/>
      <c r="D204" s="215" t="s">
        <v>8</v>
      </c>
      <c r="E204" s="216"/>
      <c r="F204" s="216"/>
      <c r="G204" s="216"/>
      <c r="H204" s="216"/>
      <c r="I204" s="216"/>
      <c r="J204" s="216"/>
      <c r="K204" s="217"/>
      <c r="L204" s="20"/>
      <c r="M204" s="103">
        <v>0</v>
      </c>
      <c r="N204" s="21"/>
    </row>
    <row r="205" spans="2:14" ht="15" customHeight="1" x14ac:dyDescent="0.25">
      <c r="B205" s="183"/>
      <c r="C205" s="71"/>
      <c r="D205" s="215" t="s">
        <v>6</v>
      </c>
      <c r="E205" s="216"/>
      <c r="F205" s="216"/>
      <c r="G205" s="216"/>
      <c r="H205" s="216"/>
      <c r="I205" s="216"/>
      <c r="J205" s="216"/>
      <c r="K205" s="217"/>
      <c r="L205" s="20"/>
      <c r="M205" s="103">
        <v>0</v>
      </c>
      <c r="N205" s="21"/>
    </row>
    <row r="206" spans="2:14" ht="8.1" customHeight="1" x14ac:dyDescent="0.25">
      <c r="B206" s="183"/>
      <c r="C206" s="71"/>
      <c r="D206" s="72"/>
      <c r="E206" s="66"/>
      <c r="F206" s="66"/>
      <c r="G206" s="66"/>
      <c r="H206" s="66"/>
      <c r="I206" s="66"/>
      <c r="J206" s="66"/>
      <c r="K206" s="66"/>
      <c r="L206" s="20"/>
      <c r="M206" s="102"/>
      <c r="N206" s="21"/>
    </row>
    <row r="207" spans="2:14" ht="15" customHeight="1" x14ac:dyDescent="0.25">
      <c r="B207" s="183"/>
      <c r="C207" s="71"/>
      <c r="D207" s="172" t="s">
        <v>171</v>
      </c>
      <c r="E207" s="66"/>
      <c r="F207" s="66"/>
      <c r="G207" s="66"/>
      <c r="H207" s="66"/>
      <c r="I207" s="66"/>
      <c r="J207" s="66"/>
      <c r="K207" s="66"/>
      <c r="L207" s="20"/>
      <c r="M207" s="102"/>
      <c r="N207" s="21"/>
    </row>
    <row r="208" spans="2:14" ht="15" customHeight="1" x14ac:dyDescent="0.25">
      <c r="B208" s="183"/>
      <c r="C208" s="71"/>
      <c r="D208" s="76" t="s">
        <v>35</v>
      </c>
      <c r="E208" s="67"/>
      <c r="F208" s="67"/>
      <c r="G208" s="67"/>
      <c r="H208" s="67"/>
      <c r="I208" s="67"/>
      <c r="J208" s="67"/>
      <c r="K208" s="67"/>
      <c r="L208" s="20"/>
      <c r="M208" s="102"/>
      <c r="N208" s="21"/>
    </row>
    <row r="209" spans="2:14" ht="15" customHeight="1" x14ac:dyDescent="0.25">
      <c r="B209" s="183"/>
      <c r="C209" s="71"/>
      <c r="D209" s="215" t="s">
        <v>7</v>
      </c>
      <c r="E209" s="216"/>
      <c r="F209" s="216"/>
      <c r="G209" s="216"/>
      <c r="H209" s="216"/>
      <c r="I209" s="216"/>
      <c r="J209" s="216"/>
      <c r="K209" s="217"/>
      <c r="L209" s="20"/>
      <c r="M209" s="103">
        <v>3</v>
      </c>
      <c r="N209" s="21"/>
    </row>
    <row r="210" spans="2:14" ht="15" customHeight="1" x14ac:dyDescent="0.25">
      <c r="B210" s="183"/>
      <c r="C210" s="71"/>
      <c r="D210" s="215" t="s">
        <v>8</v>
      </c>
      <c r="E210" s="216"/>
      <c r="F210" s="216"/>
      <c r="G210" s="216"/>
      <c r="H210" s="216"/>
      <c r="I210" s="216"/>
      <c r="J210" s="216"/>
      <c r="K210" s="217"/>
      <c r="L210" s="20"/>
      <c r="M210" s="103">
        <v>0</v>
      </c>
      <c r="N210" s="21"/>
    </row>
    <row r="211" spans="2:14" ht="15" customHeight="1" x14ac:dyDescent="0.25">
      <c r="B211" s="183"/>
      <c r="C211" s="71"/>
      <c r="D211" s="215" t="s">
        <v>6</v>
      </c>
      <c r="E211" s="216"/>
      <c r="F211" s="216"/>
      <c r="G211" s="216"/>
      <c r="H211" s="216"/>
      <c r="I211" s="216"/>
      <c r="J211" s="216"/>
      <c r="K211" s="217"/>
      <c r="L211" s="20"/>
      <c r="M211" s="103">
        <v>0</v>
      </c>
      <c r="N211" s="21"/>
    </row>
    <row r="212" spans="2:14" ht="8.1" customHeight="1" x14ac:dyDescent="0.25">
      <c r="B212" s="183"/>
      <c r="C212" s="71"/>
      <c r="D212" s="20"/>
      <c r="E212" s="20"/>
      <c r="F212" s="20"/>
      <c r="G212" s="20"/>
      <c r="H212" s="20"/>
      <c r="I212" s="20"/>
      <c r="J212" s="20"/>
      <c r="K212" s="20"/>
      <c r="L212" s="20"/>
      <c r="M212" s="102"/>
      <c r="N212" s="21"/>
    </row>
    <row r="213" spans="2:14" ht="15" customHeight="1" x14ac:dyDescent="0.25">
      <c r="B213" s="183"/>
      <c r="C213" s="71"/>
      <c r="D213" s="585" t="s">
        <v>172</v>
      </c>
      <c r="E213" s="585"/>
      <c r="F213" s="585"/>
      <c r="G213" s="585"/>
      <c r="H213" s="585"/>
      <c r="I213" s="585"/>
      <c r="J213" s="585"/>
      <c r="K213" s="585"/>
      <c r="L213" s="20"/>
      <c r="M213" s="102"/>
      <c r="N213" s="21"/>
    </row>
    <row r="214" spans="2:14" ht="15" customHeight="1" x14ac:dyDescent="0.25">
      <c r="B214" s="183"/>
      <c r="C214" s="71"/>
      <c r="D214" s="215" t="s">
        <v>7</v>
      </c>
      <c r="E214" s="216"/>
      <c r="F214" s="216"/>
      <c r="G214" s="216"/>
      <c r="H214" s="216"/>
      <c r="I214" s="216"/>
      <c r="J214" s="216"/>
      <c r="K214" s="217"/>
      <c r="L214" s="20"/>
      <c r="M214" s="103">
        <v>3</v>
      </c>
      <c r="N214" s="21"/>
    </row>
    <row r="215" spans="2:14" ht="15" customHeight="1" x14ac:dyDescent="0.25">
      <c r="B215" s="183"/>
      <c r="C215" s="71"/>
      <c r="D215" s="215" t="s">
        <v>8</v>
      </c>
      <c r="E215" s="210"/>
      <c r="F215" s="210"/>
      <c r="G215" s="210"/>
      <c r="H215" s="210"/>
      <c r="I215" s="210"/>
      <c r="J215" s="210"/>
      <c r="K215" s="211"/>
      <c r="L215" s="20"/>
      <c r="M215" s="103">
        <v>0</v>
      </c>
      <c r="N215" s="21"/>
    </row>
    <row r="216" spans="2:14" ht="15" customHeight="1" x14ac:dyDescent="0.25">
      <c r="B216" s="183"/>
      <c r="C216" s="71"/>
      <c r="D216" s="215" t="s">
        <v>6</v>
      </c>
      <c r="E216" s="216"/>
      <c r="F216" s="216"/>
      <c r="G216" s="216"/>
      <c r="H216" s="216"/>
      <c r="I216" s="216"/>
      <c r="J216" s="216"/>
      <c r="K216" s="217"/>
      <c r="L216" s="20"/>
      <c r="M216" s="103">
        <v>0</v>
      </c>
      <c r="N216" s="21"/>
    </row>
    <row r="217" spans="2:14" ht="8.1" customHeight="1" x14ac:dyDescent="0.25">
      <c r="B217" s="183"/>
      <c r="C217" s="71"/>
      <c r="D217" s="20"/>
      <c r="E217" s="20"/>
      <c r="F217" s="20"/>
      <c r="G217" s="20"/>
      <c r="H217" s="20"/>
      <c r="I217" s="20"/>
      <c r="J217" s="20"/>
      <c r="K217" s="20"/>
      <c r="L217" s="20"/>
      <c r="M217" s="102"/>
      <c r="N217" s="21"/>
    </row>
    <row r="218" spans="2:14" ht="15" customHeight="1" x14ac:dyDescent="0.25">
      <c r="B218" s="183"/>
      <c r="C218" s="71"/>
      <c r="D218" s="535" t="s">
        <v>173</v>
      </c>
      <c r="E218" s="535"/>
      <c r="F218" s="535"/>
      <c r="G218" s="535"/>
      <c r="H218" s="535"/>
      <c r="I218" s="535"/>
      <c r="J218" s="535"/>
      <c r="K218" s="535"/>
      <c r="L218" s="20"/>
      <c r="M218" s="102"/>
      <c r="N218" s="21"/>
    </row>
    <row r="219" spans="2:14" ht="15" customHeight="1" x14ac:dyDescent="0.25">
      <c r="B219" s="183"/>
      <c r="C219" s="71"/>
      <c r="D219" s="540" t="s">
        <v>146</v>
      </c>
      <c r="E219" s="540"/>
      <c r="F219" s="540"/>
      <c r="G219" s="540"/>
      <c r="H219" s="540"/>
      <c r="I219" s="540"/>
      <c r="J219" s="540"/>
      <c r="K219" s="540"/>
      <c r="L219" s="20"/>
      <c r="M219" s="102"/>
      <c r="N219" s="21"/>
    </row>
    <row r="220" spans="2:14" ht="15" customHeight="1" x14ac:dyDescent="0.25">
      <c r="B220" s="183"/>
      <c r="C220" s="71"/>
      <c r="D220" s="540"/>
      <c r="E220" s="540"/>
      <c r="F220" s="540"/>
      <c r="G220" s="540"/>
      <c r="H220" s="540"/>
      <c r="I220" s="540"/>
      <c r="J220" s="540"/>
      <c r="K220" s="540"/>
      <c r="L220" s="20"/>
      <c r="M220" s="102"/>
      <c r="N220" s="21"/>
    </row>
    <row r="221" spans="2:14" x14ac:dyDescent="0.25">
      <c r="B221" s="183"/>
      <c r="C221" s="71"/>
      <c r="D221" s="215" t="s">
        <v>7</v>
      </c>
      <c r="E221" s="216"/>
      <c r="F221" s="216"/>
      <c r="G221" s="216"/>
      <c r="H221" s="216"/>
      <c r="I221" s="216"/>
      <c r="J221" s="216"/>
      <c r="K221" s="217"/>
      <c r="L221" s="20"/>
      <c r="M221" s="103">
        <v>3</v>
      </c>
      <c r="N221" s="21"/>
    </row>
    <row r="222" spans="2:14" x14ac:dyDescent="0.25">
      <c r="B222" s="183"/>
      <c r="C222" s="71"/>
      <c r="D222" s="215" t="s">
        <v>8</v>
      </c>
      <c r="E222" s="213"/>
      <c r="F222" s="213"/>
      <c r="G222" s="213"/>
      <c r="H222" s="213"/>
      <c r="I222" s="213"/>
      <c r="J222" s="213"/>
      <c r="K222" s="214"/>
      <c r="L222" s="20"/>
      <c r="M222" s="103">
        <v>0</v>
      </c>
      <c r="N222" s="21"/>
    </row>
    <row r="223" spans="2:14" x14ac:dyDescent="0.25">
      <c r="B223" s="183"/>
      <c r="C223" s="71"/>
      <c r="D223" s="215" t="s">
        <v>6</v>
      </c>
      <c r="E223" s="216"/>
      <c r="F223" s="216"/>
      <c r="G223" s="216"/>
      <c r="H223" s="216"/>
      <c r="I223" s="216"/>
      <c r="J223" s="216"/>
      <c r="K223" s="217"/>
      <c r="L223" s="20"/>
      <c r="M223" s="103">
        <v>0</v>
      </c>
      <c r="N223" s="21"/>
    </row>
    <row r="224" spans="2:14" ht="8.1" customHeight="1" x14ac:dyDescent="0.25">
      <c r="B224" s="183"/>
      <c r="C224" s="71"/>
      <c r="D224" s="20"/>
      <c r="E224" s="20"/>
      <c r="F224" s="20"/>
      <c r="G224" s="20"/>
      <c r="H224" s="20"/>
      <c r="I224" s="20"/>
      <c r="J224" s="20"/>
      <c r="K224" s="20"/>
      <c r="L224" s="20"/>
      <c r="M224" s="102"/>
      <c r="N224" s="21"/>
    </row>
    <row r="225" spans="2:14" ht="15" customHeight="1" x14ac:dyDescent="0.25">
      <c r="B225" s="183"/>
      <c r="C225" s="71"/>
      <c r="D225" s="539" t="s">
        <v>12</v>
      </c>
      <c r="E225" s="539"/>
      <c r="F225" s="539"/>
      <c r="G225" s="539"/>
      <c r="H225" s="539"/>
      <c r="I225" s="539"/>
      <c r="J225" s="539"/>
      <c r="K225" s="539"/>
      <c r="L225" s="20"/>
      <c r="M225" s="102"/>
      <c r="N225" s="21"/>
    </row>
    <row r="226" spans="2:14" x14ac:dyDescent="0.25">
      <c r="B226" s="183"/>
      <c r="C226" s="71"/>
      <c r="D226" s="539"/>
      <c r="E226" s="539"/>
      <c r="F226" s="539"/>
      <c r="G226" s="539"/>
      <c r="H226" s="539"/>
      <c r="I226" s="539"/>
      <c r="J226" s="539"/>
      <c r="K226" s="539"/>
      <c r="L226" s="20"/>
      <c r="M226" s="102"/>
      <c r="N226" s="21"/>
    </row>
    <row r="227" spans="2:14" x14ac:dyDescent="0.25">
      <c r="B227" s="183"/>
      <c r="C227" s="71"/>
      <c r="D227" s="215" t="s">
        <v>7</v>
      </c>
      <c r="E227" s="216"/>
      <c r="F227" s="216"/>
      <c r="G227" s="216"/>
      <c r="H227" s="216"/>
      <c r="I227" s="216"/>
      <c r="J227" s="216"/>
      <c r="K227" s="217"/>
      <c r="L227" s="20"/>
      <c r="M227" s="102"/>
      <c r="N227" s="21"/>
    </row>
    <row r="228" spans="2:14" x14ac:dyDescent="0.25">
      <c r="B228" s="183"/>
      <c r="C228" s="71"/>
      <c r="D228" s="215" t="s">
        <v>8</v>
      </c>
      <c r="E228" s="213"/>
      <c r="F228" s="213"/>
      <c r="G228" s="213"/>
      <c r="H228" s="213"/>
      <c r="I228" s="213"/>
      <c r="J228" s="213"/>
      <c r="K228" s="214"/>
      <c r="L228" s="20"/>
      <c r="M228" s="102"/>
      <c r="N228" s="21"/>
    </row>
    <row r="229" spans="2:14" x14ac:dyDescent="0.25">
      <c r="B229" s="183"/>
      <c r="C229" s="71"/>
      <c r="D229" s="215" t="s">
        <v>6</v>
      </c>
      <c r="E229" s="216"/>
      <c r="F229" s="216"/>
      <c r="G229" s="216"/>
      <c r="H229" s="216"/>
      <c r="I229" s="216"/>
      <c r="J229" s="216"/>
      <c r="K229" s="217"/>
      <c r="L229" s="20"/>
      <c r="M229" s="102"/>
      <c r="N229" s="21"/>
    </row>
    <row r="230" spans="2:14" ht="8.1" customHeight="1" x14ac:dyDescent="0.25">
      <c r="B230" s="183"/>
      <c r="C230" s="71"/>
      <c r="D230" s="20"/>
      <c r="E230" s="20"/>
      <c r="F230" s="20"/>
      <c r="G230" s="20"/>
      <c r="H230" s="20"/>
      <c r="I230" s="20"/>
      <c r="J230" s="20"/>
      <c r="K230" s="20"/>
      <c r="L230" s="20"/>
      <c r="M230" s="102"/>
      <c r="N230" s="21"/>
    </row>
    <row r="231" spans="2:14" ht="15" customHeight="1" x14ac:dyDescent="0.25">
      <c r="B231" s="183"/>
      <c r="C231" s="71"/>
      <c r="D231" s="535" t="s">
        <v>36</v>
      </c>
      <c r="E231" s="592"/>
      <c r="F231" s="592"/>
      <c r="G231" s="592"/>
      <c r="H231" s="592"/>
      <c r="I231" s="592"/>
      <c r="J231" s="592"/>
      <c r="K231" s="592"/>
      <c r="L231" s="20"/>
      <c r="M231" s="102"/>
      <c r="N231" s="21"/>
    </row>
    <row r="232" spans="2:14" ht="30" customHeight="1" x14ac:dyDescent="0.25">
      <c r="B232" s="183"/>
      <c r="C232" s="71"/>
      <c r="D232" s="537" t="s">
        <v>180</v>
      </c>
      <c r="E232" s="537"/>
      <c r="F232" s="537"/>
      <c r="G232" s="537"/>
      <c r="H232" s="537"/>
      <c r="I232" s="537"/>
      <c r="J232" s="537"/>
      <c r="K232" s="537"/>
      <c r="L232" s="20"/>
      <c r="M232" s="102"/>
      <c r="N232" s="21"/>
    </row>
    <row r="233" spans="2:14" x14ac:dyDescent="0.25">
      <c r="B233" s="183"/>
      <c r="C233" s="71"/>
      <c r="D233" s="215" t="s">
        <v>7</v>
      </c>
      <c r="E233" s="216"/>
      <c r="F233" s="216"/>
      <c r="G233" s="216"/>
      <c r="H233" s="216"/>
      <c r="I233" s="216"/>
      <c r="J233" s="216"/>
      <c r="K233" s="217"/>
      <c r="L233" s="20"/>
      <c r="M233" s="103">
        <v>3</v>
      </c>
      <c r="N233" s="21"/>
    </row>
    <row r="234" spans="2:14" x14ac:dyDescent="0.25">
      <c r="B234" s="183"/>
      <c r="C234" s="71"/>
      <c r="D234" s="215" t="s">
        <v>8</v>
      </c>
      <c r="E234" s="213"/>
      <c r="F234" s="213"/>
      <c r="G234" s="213"/>
      <c r="H234" s="213"/>
      <c r="I234" s="213"/>
      <c r="J234" s="213"/>
      <c r="K234" s="214"/>
      <c r="L234" s="20"/>
      <c r="M234" s="103">
        <v>0</v>
      </c>
      <c r="N234" s="21"/>
    </row>
    <row r="235" spans="2:14" x14ac:dyDescent="0.25">
      <c r="B235" s="183"/>
      <c r="C235" s="71"/>
      <c r="D235" s="215" t="s">
        <v>6</v>
      </c>
      <c r="E235" s="216"/>
      <c r="F235" s="216"/>
      <c r="G235" s="216"/>
      <c r="H235" s="216"/>
      <c r="I235" s="216"/>
      <c r="J235" s="216"/>
      <c r="K235" s="217"/>
      <c r="L235" s="20"/>
      <c r="M235" s="103">
        <v>0</v>
      </c>
      <c r="N235" s="21"/>
    </row>
    <row r="236" spans="2:14" ht="8.25" customHeight="1" x14ac:dyDescent="0.25">
      <c r="B236" s="183"/>
      <c r="C236" s="71"/>
      <c r="D236" s="20"/>
      <c r="E236" s="20"/>
      <c r="F236" s="20"/>
      <c r="G236" s="20"/>
      <c r="H236" s="20"/>
      <c r="I236" s="20"/>
      <c r="J236" s="20"/>
      <c r="K236" s="20"/>
      <c r="L236" s="20"/>
      <c r="M236" s="102"/>
      <c r="N236" s="21"/>
    </row>
    <row r="237" spans="2:14" ht="17.25" customHeight="1" x14ac:dyDescent="0.25">
      <c r="B237" s="183"/>
      <c r="C237" s="71"/>
      <c r="D237" s="535" t="s">
        <v>281</v>
      </c>
      <c r="E237" s="590"/>
      <c r="F237" s="590"/>
      <c r="G237" s="590"/>
      <c r="H237" s="590"/>
      <c r="I237" s="590"/>
      <c r="J237" s="590"/>
      <c r="K237" s="590"/>
      <c r="L237" s="20"/>
      <c r="M237" s="102"/>
      <c r="N237" s="21"/>
    </row>
    <row r="238" spans="2:14" ht="17.25" customHeight="1" x14ac:dyDescent="0.25">
      <c r="B238" s="183"/>
      <c r="C238" s="71"/>
      <c r="D238" s="142" t="s">
        <v>181</v>
      </c>
      <c r="E238" s="133"/>
      <c r="F238" s="133"/>
      <c r="G238" s="133"/>
      <c r="H238" s="133"/>
      <c r="I238" s="133"/>
      <c r="J238" s="133"/>
      <c r="K238" s="133"/>
      <c r="L238" s="20"/>
      <c r="M238" s="102"/>
      <c r="N238" s="21"/>
    </row>
    <row r="239" spans="2:14" x14ac:dyDescent="0.25">
      <c r="B239" s="183"/>
      <c r="C239" s="71"/>
      <c r="D239" s="215" t="s">
        <v>7</v>
      </c>
      <c r="E239" s="216"/>
      <c r="F239" s="216"/>
      <c r="G239" s="216"/>
      <c r="H239" s="216"/>
      <c r="I239" s="216"/>
      <c r="J239" s="216"/>
      <c r="K239" s="217"/>
      <c r="L239" s="20"/>
      <c r="M239" s="103">
        <v>3</v>
      </c>
      <c r="N239" s="21"/>
    </row>
    <row r="240" spans="2:14" x14ac:dyDescent="0.25">
      <c r="B240" s="183"/>
      <c r="C240" s="71"/>
      <c r="D240" s="215" t="s">
        <v>8</v>
      </c>
      <c r="E240" s="213"/>
      <c r="F240" s="213"/>
      <c r="G240" s="213"/>
      <c r="H240" s="213"/>
      <c r="I240" s="213"/>
      <c r="J240" s="213"/>
      <c r="K240" s="214"/>
      <c r="L240" s="20"/>
      <c r="M240" s="103">
        <v>0</v>
      </c>
      <c r="N240" s="21"/>
    </row>
    <row r="241" spans="2:14" x14ac:dyDescent="0.25">
      <c r="B241" s="183"/>
      <c r="C241" s="71"/>
      <c r="D241" s="215" t="s">
        <v>6</v>
      </c>
      <c r="E241" s="216"/>
      <c r="F241" s="216"/>
      <c r="G241" s="216"/>
      <c r="H241" s="216"/>
      <c r="I241" s="216"/>
      <c r="J241" s="216"/>
      <c r="K241" s="217"/>
      <c r="L241" s="20"/>
      <c r="M241" s="103">
        <v>0</v>
      </c>
      <c r="N241" s="21"/>
    </row>
    <row r="242" spans="2:14" ht="8.1" customHeight="1" x14ac:dyDescent="0.25">
      <c r="B242" s="183"/>
      <c r="C242" s="71"/>
      <c r="D242" s="20"/>
      <c r="E242" s="20"/>
      <c r="F242" s="20"/>
      <c r="G242" s="20"/>
      <c r="H242" s="20"/>
      <c r="I242" s="20"/>
      <c r="J242" s="20"/>
      <c r="K242" s="20"/>
      <c r="L242" s="20"/>
      <c r="M242" s="102"/>
      <c r="N242" s="21"/>
    </row>
    <row r="243" spans="2:14" ht="15" customHeight="1" x14ac:dyDescent="0.25">
      <c r="B243" s="183"/>
      <c r="C243" s="71"/>
      <c r="D243" s="535" t="s">
        <v>282</v>
      </c>
      <c r="E243" s="590"/>
      <c r="F243" s="590"/>
      <c r="G243" s="590"/>
      <c r="H243" s="590"/>
      <c r="I243" s="590"/>
      <c r="J243" s="590"/>
      <c r="K243" s="590"/>
      <c r="L243" s="20"/>
      <c r="M243" s="104"/>
      <c r="N243" s="21"/>
    </row>
    <row r="244" spans="2:14" ht="15" customHeight="1" x14ac:dyDescent="0.25">
      <c r="B244" s="183"/>
      <c r="C244" s="71"/>
      <c r="D244" s="28" t="s">
        <v>182</v>
      </c>
      <c r="E244" s="137"/>
      <c r="F244" s="137"/>
      <c r="G244" s="137"/>
      <c r="H244" s="137"/>
      <c r="I244" s="137"/>
      <c r="J244" s="137"/>
      <c r="K244" s="137"/>
      <c r="L244" s="20"/>
      <c r="M244" s="104"/>
      <c r="N244" s="21"/>
    </row>
    <row r="245" spans="2:14" ht="15" customHeight="1" x14ac:dyDescent="0.25">
      <c r="B245" s="183"/>
      <c r="C245" s="71"/>
      <c r="D245" s="28" t="s">
        <v>183</v>
      </c>
      <c r="E245" s="137"/>
      <c r="F245" s="137"/>
      <c r="G245" s="137"/>
      <c r="H245" s="137"/>
      <c r="I245" s="137"/>
      <c r="J245" s="137"/>
      <c r="K245" s="137"/>
      <c r="L245" s="20"/>
      <c r="M245" s="104"/>
      <c r="N245" s="21"/>
    </row>
    <row r="246" spans="2:14" ht="15" customHeight="1" x14ac:dyDescent="0.25">
      <c r="B246" s="183"/>
      <c r="C246" s="71"/>
      <c r="D246" s="195" t="s">
        <v>184</v>
      </c>
      <c r="E246" s="137"/>
      <c r="F246" s="137"/>
      <c r="G246" s="137"/>
      <c r="H246" s="137"/>
      <c r="I246" s="137"/>
      <c r="J246" s="137"/>
      <c r="K246" s="137"/>
      <c r="L246" s="20"/>
      <c r="M246" s="104"/>
      <c r="N246" s="21"/>
    </row>
    <row r="247" spans="2:14" x14ac:dyDescent="0.25">
      <c r="B247" s="183"/>
      <c r="C247" s="71"/>
      <c r="D247" s="215" t="s">
        <v>7</v>
      </c>
      <c r="E247" s="216"/>
      <c r="F247" s="216"/>
      <c r="G247" s="216"/>
      <c r="H247" s="216"/>
      <c r="I247" s="216"/>
      <c r="J247" s="216"/>
      <c r="K247" s="217"/>
      <c r="L247" s="20"/>
      <c r="M247" s="103">
        <v>4</v>
      </c>
      <c r="N247" s="21"/>
    </row>
    <row r="248" spans="2:14" x14ac:dyDescent="0.25">
      <c r="B248" s="183"/>
      <c r="C248" s="71"/>
      <c r="D248" s="215" t="s">
        <v>8</v>
      </c>
      <c r="E248" s="213"/>
      <c r="F248" s="213"/>
      <c r="G248" s="213"/>
      <c r="H248" s="213"/>
      <c r="I248" s="213"/>
      <c r="J248" s="213"/>
      <c r="K248" s="214"/>
      <c r="L248" s="20"/>
      <c r="M248" s="103">
        <v>0</v>
      </c>
      <c r="N248" s="21"/>
    </row>
    <row r="249" spans="2:14" x14ac:dyDescent="0.25">
      <c r="B249" s="183"/>
      <c r="C249" s="71"/>
      <c r="D249" s="215" t="s">
        <v>6</v>
      </c>
      <c r="E249" s="213"/>
      <c r="F249" s="213"/>
      <c r="G249" s="213"/>
      <c r="H249" s="213"/>
      <c r="I249" s="213"/>
      <c r="J249" s="213"/>
      <c r="K249" s="214"/>
      <c r="L249" s="20"/>
      <c r="M249" s="103">
        <v>0</v>
      </c>
      <c r="N249" s="21"/>
    </row>
    <row r="250" spans="2:14" ht="8.1" customHeight="1" x14ac:dyDescent="0.25">
      <c r="B250" s="183"/>
      <c r="C250" s="71"/>
      <c r="D250" s="20"/>
      <c r="E250" s="20"/>
      <c r="F250" s="20"/>
      <c r="G250" s="20"/>
      <c r="H250" s="20"/>
      <c r="I250" s="20"/>
      <c r="J250" s="20"/>
      <c r="K250" s="20"/>
      <c r="L250" s="20"/>
      <c r="M250" s="102"/>
      <c r="N250" s="21"/>
    </row>
    <row r="251" spans="2:14" ht="17.25" x14ac:dyDescent="0.25">
      <c r="B251" s="183"/>
      <c r="C251" s="71"/>
      <c r="D251" s="192" t="s">
        <v>283</v>
      </c>
      <c r="E251" s="20"/>
      <c r="F251" s="20"/>
      <c r="G251" s="20"/>
      <c r="H251" s="20"/>
      <c r="I251" s="20"/>
      <c r="J251" s="23"/>
      <c r="K251" s="24"/>
      <c r="L251" s="20"/>
      <c r="M251" s="104"/>
      <c r="N251" s="21"/>
    </row>
    <row r="252" spans="2:14" x14ac:dyDescent="0.25">
      <c r="B252" s="183"/>
      <c r="C252" s="71"/>
      <c r="D252" s="129" t="s">
        <v>186</v>
      </c>
      <c r="E252" s="20"/>
      <c r="F252" s="20"/>
      <c r="G252" s="20"/>
      <c r="H252" s="20"/>
      <c r="I252" s="20"/>
      <c r="J252" s="23"/>
      <c r="K252" s="24"/>
      <c r="L252" s="20"/>
      <c r="M252" s="104"/>
      <c r="N252" s="21"/>
    </row>
    <row r="253" spans="2:14" x14ac:dyDescent="0.25">
      <c r="B253" s="183"/>
      <c r="C253" s="71"/>
      <c r="D253" s="215" t="s">
        <v>7</v>
      </c>
      <c r="E253" s="216"/>
      <c r="F253" s="216"/>
      <c r="G253" s="216"/>
      <c r="H253" s="216"/>
      <c r="I253" s="216"/>
      <c r="J253" s="216"/>
      <c r="K253" s="217"/>
      <c r="L253" s="20"/>
      <c r="M253" s="103">
        <v>2</v>
      </c>
      <c r="N253" s="21"/>
    </row>
    <row r="254" spans="2:14" x14ac:dyDescent="0.25">
      <c r="B254" s="183"/>
      <c r="C254" s="71"/>
      <c r="D254" s="215" t="s">
        <v>8</v>
      </c>
      <c r="E254" s="213"/>
      <c r="F254" s="213"/>
      <c r="G254" s="213"/>
      <c r="H254" s="213"/>
      <c r="I254" s="213"/>
      <c r="J254" s="213"/>
      <c r="K254" s="214"/>
      <c r="L254" s="20"/>
      <c r="M254" s="103">
        <v>0</v>
      </c>
      <c r="N254" s="21"/>
    </row>
    <row r="255" spans="2:14" x14ac:dyDescent="0.25">
      <c r="B255" s="183"/>
      <c r="C255" s="71"/>
      <c r="D255" s="215" t="s">
        <v>6</v>
      </c>
      <c r="E255" s="213"/>
      <c r="F255" s="213"/>
      <c r="G255" s="213"/>
      <c r="H255" s="213"/>
      <c r="I255" s="213"/>
      <c r="J255" s="213"/>
      <c r="K255" s="214"/>
      <c r="L255" s="20"/>
      <c r="M255" s="103">
        <v>0</v>
      </c>
      <c r="N255" s="21"/>
    </row>
    <row r="256" spans="2:14" x14ac:dyDescent="0.25">
      <c r="B256" s="183"/>
      <c r="C256" s="71"/>
      <c r="D256" s="20"/>
      <c r="E256" s="20"/>
      <c r="F256" s="20"/>
      <c r="G256" s="20"/>
      <c r="H256" s="20"/>
      <c r="I256" s="20"/>
      <c r="J256" s="23"/>
      <c r="K256" s="24" t="s">
        <v>112</v>
      </c>
      <c r="L256" s="20"/>
      <c r="M256" s="104">
        <f>M253+M247+M239+M233+M227+M209+M203+M221+M214</f>
        <v>25</v>
      </c>
      <c r="N256" s="21"/>
    </row>
    <row r="257" spans="2:18" x14ac:dyDescent="0.25">
      <c r="B257" s="184"/>
      <c r="C257" s="97"/>
      <c r="D257" s="26"/>
      <c r="E257" s="26"/>
      <c r="F257" s="26"/>
      <c r="G257" s="26"/>
      <c r="H257" s="26"/>
      <c r="I257" s="26"/>
      <c r="J257" s="26"/>
      <c r="K257" s="26"/>
      <c r="L257" s="26"/>
      <c r="M257" s="105"/>
      <c r="N257" s="27"/>
    </row>
    <row r="259" spans="2:18" s="30" customFormat="1" x14ac:dyDescent="0.25">
      <c r="C259" s="123" t="s">
        <v>128</v>
      </c>
      <c r="M259" s="116"/>
    </row>
    <row r="261" spans="2:18" s="32" customFormat="1" x14ac:dyDescent="0.25">
      <c r="C261" s="31" t="s">
        <v>137</v>
      </c>
      <c r="M261" s="100"/>
    </row>
    <row r="262" spans="2:18" s="32" customFormat="1" x14ac:dyDescent="0.25">
      <c r="C262" s="31" t="s">
        <v>136</v>
      </c>
      <c r="M262" s="100"/>
    </row>
    <row r="263" spans="2:18" x14ac:dyDescent="0.25">
      <c r="C263" s="85" t="s">
        <v>14</v>
      </c>
    </row>
    <row r="264" spans="2:18" ht="18.75" customHeight="1" x14ac:dyDescent="0.25">
      <c r="C264" s="77" t="s">
        <v>241</v>
      </c>
    </row>
    <row r="265" spans="2:18" x14ac:dyDescent="0.25">
      <c r="C265" s="78" t="s">
        <v>242</v>
      </c>
    </row>
    <row r="266" spans="2:18" x14ac:dyDescent="0.25">
      <c r="C266" s="78"/>
    </row>
    <row r="267" spans="2:18" x14ac:dyDescent="0.25">
      <c r="C267" s="31" t="s">
        <v>134</v>
      </c>
    </row>
    <row r="268" spans="2:18" x14ac:dyDescent="0.25">
      <c r="C268" s="156"/>
      <c r="D268" s="150" t="s">
        <v>135</v>
      </c>
      <c r="E268" s="150"/>
      <c r="F268" s="150"/>
      <c r="G268" s="150"/>
      <c r="H268" s="150"/>
      <c r="I268" s="150"/>
      <c r="J268" s="150"/>
      <c r="K268" s="150"/>
      <c r="L268" s="150"/>
      <c r="M268" s="157"/>
      <c r="N268" s="150"/>
      <c r="O268" s="150"/>
      <c r="P268" s="150"/>
      <c r="Q268" s="150"/>
      <c r="R268" s="151"/>
    </row>
    <row r="269" spans="2:18" x14ac:dyDescent="0.25">
      <c r="C269" s="158"/>
      <c r="D269" s="41"/>
      <c r="E269" s="41"/>
      <c r="F269" s="41"/>
      <c r="G269" s="41"/>
      <c r="H269" s="41"/>
      <c r="I269" s="41"/>
      <c r="J269" s="41"/>
      <c r="K269" s="41"/>
      <c r="L269" s="41"/>
      <c r="M269" s="120"/>
      <c r="N269" s="41"/>
      <c r="O269" s="41"/>
      <c r="P269" s="41"/>
      <c r="Q269" s="41"/>
      <c r="R269" s="153"/>
    </row>
    <row r="270" spans="2:18" x14ac:dyDescent="0.25">
      <c r="C270" s="158"/>
      <c r="D270" s="41"/>
      <c r="E270" s="41"/>
      <c r="F270" s="41"/>
      <c r="G270" s="41"/>
      <c r="H270" s="41"/>
      <c r="I270" s="41"/>
      <c r="J270" s="41"/>
      <c r="K270" s="41"/>
      <c r="L270" s="41"/>
      <c r="M270" s="120"/>
      <c r="N270" s="41"/>
      <c r="O270" s="41"/>
      <c r="P270" s="41"/>
      <c r="Q270" s="41"/>
      <c r="R270" s="153"/>
    </row>
    <row r="271" spans="2:18" x14ac:dyDescent="0.25">
      <c r="C271" s="158"/>
      <c r="D271" s="41"/>
      <c r="E271" s="41"/>
      <c r="F271" s="41"/>
      <c r="G271" s="41"/>
      <c r="H271" s="41"/>
      <c r="I271" s="41"/>
      <c r="J271" s="41"/>
      <c r="K271" s="41"/>
      <c r="L271" s="41"/>
      <c r="M271" s="120"/>
      <c r="N271" s="41"/>
      <c r="O271" s="41"/>
      <c r="P271" s="41"/>
      <c r="Q271" s="41"/>
      <c r="R271" s="153"/>
    </row>
    <row r="272" spans="2:18" x14ac:dyDescent="0.25">
      <c r="C272" s="158"/>
      <c r="D272" s="41"/>
      <c r="E272" s="41"/>
      <c r="F272" s="41"/>
      <c r="G272" s="41"/>
      <c r="H272" s="41"/>
      <c r="I272" s="41"/>
      <c r="J272" s="41"/>
      <c r="K272" s="41"/>
      <c r="L272" s="41"/>
      <c r="M272" s="120"/>
      <c r="N272" s="41"/>
      <c r="O272" s="41"/>
      <c r="P272" s="41"/>
      <c r="Q272" s="41"/>
      <c r="R272" s="153"/>
    </row>
    <row r="273" spans="3:18" x14ac:dyDescent="0.25">
      <c r="C273" s="158"/>
      <c r="D273" s="41"/>
      <c r="E273" s="41"/>
      <c r="F273" s="41"/>
      <c r="G273" s="41"/>
      <c r="H273" s="41"/>
      <c r="I273" s="41"/>
      <c r="J273" s="41"/>
      <c r="K273" s="41"/>
      <c r="L273" s="41"/>
      <c r="M273" s="120"/>
      <c r="N273" s="41"/>
      <c r="O273" s="41"/>
      <c r="P273" s="41"/>
      <c r="Q273" s="41"/>
      <c r="R273" s="153"/>
    </row>
    <row r="274" spans="3:18" x14ac:dyDescent="0.25">
      <c r="C274" s="158"/>
      <c r="D274" s="41"/>
      <c r="E274" s="41"/>
      <c r="F274" s="41"/>
      <c r="G274" s="41"/>
      <c r="H274" s="41"/>
      <c r="I274" s="41"/>
      <c r="J274" s="41"/>
      <c r="K274" s="41"/>
      <c r="L274" s="41"/>
      <c r="M274" s="120"/>
      <c r="N274" s="41"/>
      <c r="O274" s="41"/>
      <c r="P274" s="41"/>
      <c r="Q274" s="41"/>
      <c r="R274" s="153"/>
    </row>
    <row r="275" spans="3:18" x14ac:dyDescent="0.25">
      <c r="C275" s="158"/>
      <c r="D275" s="41"/>
      <c r="E275" s="41"/>
      <c r="F275" s="41"/>
      <c r="G275" s="41"/>
      <c r="H275" s="41"/>
      <c r="I275" s="41"/>
      <c r="J275" s="41"/>
      <c r="K275" s="41"/>
      <c r="L275" s="41"/>
      <c r="M275" s="120"/>
      <c r="N275" s="41"/>
      <c r="O275" s="41"/>
      <c r="P275" s="41"/>
      <c r="Q275" s="41"/>
      <c r="R275" s="153"/>
    </row>
    <row r="276" spans="3:18" x14ac:dyDescent="0.25">
      <c r="C276" s="158"/>
      <c r="D276" s="41"/>
      <c r="E276" s="41"/>
      <c r="F276" s="41"/>
      <c r="G276" s="41"/>
      <c r="H276" s="41"/>
      <c r="I276" s="41"/>
      <c r="J276" s="41"/>
      <c r="K276" s="41"/>
      <c r="L276" s="41"/>
      <c r="M276" s="120"/>
      <c r="N276" s="41"/>
      <c r="O276" s="41"/>
      <c r="P276" s="41"/>
      <c r="Q276" s="41"/>
      <c r="R276" s="153"/>
    </row>
    <row r="277" spans="3:18" x14ac:dyDescent="0.25">
      <c r="C277" s="158"/>
      <c r="D277" s="41"/>
      <c r="E277" s="41"/>
      <c r="F277" s="41"/>
      <c r="G277" s="41"/>
      <c r="H277" s="41"/>
      <c r="I277" s="41"/>
      <c r="J277" s="41"/>
      <c r="K277" s="41"/>
      <c r="L277" s="41"/>
      <c r="M277" s="120"/>
      <c r="N277" s="41"/>
      <c r="O277" s="41"/>
      <c r="P277" s="41"/>
      <c r="Q277" s="41"/>
      <c r="R277" s="153"/>
    </row>
    <row r="278" spans="3:18" x14ac:dyDescent="0.25">
      <c r="C278" s="158" t="s">
        <v>14</v>
      </c>
      <c r="D278" s="41"/>
      <c r="E278" s="41"/>
      <c r="F278" s="41"/>
      <c r="G278" s="41"/>
      <c r="H278" s="41"/>
      <c r="I278" s="41"/>
      <c r="J278" s="41"/>
      <c r="K278" s="41"/>
      <c r="L278" s="41"/>
      <c r="M278" s="120"/>
      <c r="N278" s="41"/>
      <c r="O278" s="41"/>
      <c r="P278" s="41"/>
      <c r="Q278" s="41"/>
      <c r="R278" s="153"/>
    </row>
    <row r="279" spans="3:18" ht="18.75" customHeight="1" x14ac:dyDescent="0.25">
      <c r="C279" s="159" t="s">
        <v>243</v>
      </c>
      <c r="D279" s="154"/>
      <c r="E279" s="154"/>
      <c r="F279" s="154"/>
      <c r="G279" s="154"/>
      <c r="H279" s="154"/>
      <c r="I279" s="154"/>
      <c r="J279" s="154"/>
      <c r="K279" s="154"/>
      <c r="L279" s="154"/>
      <c r="M279" s="160"/>
      <c r="N279" s="154"/>
      <c r="O279" s="154"/>
      <c r="P279" s="154"/>
      <c r="Q279" s="154"/>
      <c r="R279" s="155"/>
    </row>
    <row r="281" spans="3:18" s="32" customFormat="1" x14ac:dyDescent="0.25">
      <c r="C281" s="80" t="s">
        <v>68</v>
      </c>
      <c r="D281" s="79"/>
      <c r="E281" s="79"/>
      <c r="F281" s="79"/>
      <c r="M281" s="100"/>
    </row>
    <row r="282" spans="3:18" x14ac:dyDescent="0.25">
      <c r="C282" s="33" t="s">
        <v>14</v>
      </c>
    </row>
    <row r="283" spans="3:18" x14ac:dyDescent="0.25">
      <c r="C283" s="33" t="s">
        <v>244</v>
      </c>
    </row>
    <row r="284" spans="3:18" x14ac:dyDescent="0.25">
      <c r="C284" s="33"/>
    </row>
    <row r="285" spans="3:18" x14ac:dyDescent="0.25">
      <c r="C285" s="80" t="s">
        <v>69</v>
      </c>
    </row>
    <row r="286" spans="3:18" x14ac:dyDescent="0.25">
      <c r="C286" s="33" t="s">
        <v>14</v>
      </c>
    </row>
    <row r="287" spans="3:18" x14ac:dyDescent="0.25">
      <c r="C287" s="33" t="s">
        <v>245</v>
      </c>
    </row>
    <row r="288" spans="3:18" x14ac:dyDescent="0.25">
      <c r="C288" s="33"/>
    </row>
    <row r="289" spans="2:18" x14ac:dyDescent="0.25">
      <c r="C289" s="80" t="s">
        <v>70</v>
      </c>
    </row>
    <row r="290" spans="2:18" s="32" customFormat="1" ht="19.5" customHeight="1" x14ac:dyDescent="0.25">
      <c r="C290" s="591" t="s">
        <v>67</v>
      </c>
      <c r="D290" s="591"/>
      <c r="E290" s="591"/>
      <c r="F290" s="591"/>
      <c r="M290" s="100"/>
    </row>
    <row r="291" spans="2:18" x14ac:dyDescent="0.25">
      <c r="C291" s="146" t="s">
        <v>15</v>
      </c>
      <c r="D291" s="147"/>
      <c r="E291" s="147"/>
      <c r="F291" s="147"/>
      <c r="G291" s="148"/>
      <c r="H291" s="148"/>
      <c r="I291" s="148"/>
      <c r="J291" s="148"/>
      <c r="K291" s="148"/>
      <c r="L291" s="148"/>
      <c r="M291" s="149"/>
      <c r="N291" s="148"/>
      <c r="O291" s="148"/>
      <c r="P291" s="150"/>
      <c r="Q291" s="150"/>
      <c r="R291" s="151"/>
    </row>
    <row r="292" spans="2:18" x14ac:dyDescent="0.25">
      <c r="C292" s="152" t="s">
        <v>16</v>
      </c>
      <c r="D292" s="36"/>
      <c r="E292" s="36"/>
      <c r="F292" s="36"/>
      <c r="G292" s="36"/>
      <c r="H292" s="36"/>
      <c r="I292" s="36"/>
      <c r="J292" s="36"/>
      <c r="K292" s="36"/>
      <c r="L292" s="36"/>
      <c r="M292" s="117"/>
      <c r="N292" s="36"/>
      <c r="O292" s="36"/>
      <c r="P292" s="41"/>
      <c r="Q292" s="41"/>
      <c r="R292" s="153"/>
    </row>
    <row r="293" spans="2:18" x14ac:dyDescent="0.25">
      <c r="C293" s="162" t="s">
        <v>130</v>
      </c>
      <c r="D293" s="36"/>
      <c r="E293" s="36"/>
      <c r="F293" s="36"/>
      <c r="G293" s="36"/>
      <c r="H293" s="36"/>
      <c r="I293" s="36"/>
      <c r="J293" s="36"/>
      <c r="K293" s="36"/>
      <c r="L293" s="36"/>
      <c r="M293" s="117"/>
      <c r="N293" s="36"/>
      <c r="O293" s="36"/>
      <c r="P293" s="41"/>
      <c r="Q293" s="41"/>
      <c r="R293" s="153"/>
    </row>
    <row r="294" spans="2:18" ht="10.5" customHeight="1" x14ac:dyDescent="0.25">
      <c r="C294" s="162"/>
      <c r="D294" s="36"/>
      <c r="E294" s="36"/>
      <c r="F294" s="36"/>
      <c r="G294" s="36"/>
      <c r="H294" s="36"/>
      <c r="I294" s="36"/>
      <c r="J294" s="36"/>
      <c r="K294" s="36"/>
      <c r="L294" s="36"/>
      <c r="M294" s="117"/>
      <c r="N294" s="36"/>
      <c r="O294" s="36"/>
      <c r="P294" s="41"/>
      <c r="Q294" s="41"/>
      <c r="R294" s="153"/>
    </row>
    <row r="295" spans="2:18" x14ac:dyDescent="0.25">
      <c r="C295" s="152" t="s">
        <v>17</v>
      </c>
      <c r="D295" s="36"/>
      <c r="E295" s="36"/>
      <c r="F295" s="36"/>
      <c r="G295" s="36"/>
      <c r="H295" s="36"/>
      <c r="I295" s="36"/>
      <c r="J295" s="36"/>
      <c r="K295" s="36"/>
      <c r="L295" s="36"/>
      <c r="M295" s="117"/>
      <c r="N295" s="36"/>
      <c r="O295" s="36"/>
      <c r="P295" s="41"/>
      <c r="Q295" s="41"/>
      <c r="R295" s="153"/>
    </row>
    <row r="296" spans="2:18" ht="31.5" customHeight="1" x14ac:dyDescent="0.25">
      <c r="B296" s="54"/>
      <c r="C296" s="567" t="s">
        <v>246</v>
      </c>
      <c r="D296" s="568"/>
      <c r="E296" s="568"/>
      <c r="F296" s="568"/>
      <c r="G296" s="568"/>
      <c r="H296" s="568"/>
      <c r="I296" s="568"/>
      <c r="J296" s="568"/>
      <c r="K296" s="568"/>
      <c r="L296" s="568"/>
      <c r="M296" s="568"/>
      <c r="N296" s="568"/>
      <c r="O296" s="568"/>
      <c r="P296" s="568"/>
      <c r="Q296" s="568"/>
      <c r="R296" s="569"/>
    </row>
    <row r="297" spans="2:18" ht="15" customHeight="1" x14ac:dyDescent="0.25">
      <c r="B297" s="54"/>
      <c r="C297" s="161" t="s">
        <v>247</v>
      </c>
      <c r="D297" s="138"/>
      <c r="E297" s="138"/>
      <c r="F297" s="138"/>
      <c r="G297" s="138"/>
      <c r="H297" s="138"/>
      <c r="I297" s="138"/>
      <c r="J297" s="138"/>
      <c r="K297" s="138"/>
      <c r="L297" s="138"/>
      <c r="M297" s="138"/>
      <c r="N297" s="138"/>
      <c r="O297" s="138"/>
      <c r="P297" s="41"/>
      <c r="Q297" s="41"/>
      <c r="R297" s="153"/>
    </row>
    <row r="298" spans="2:18" ht="15" customHeight="1" x14ac:dyDescent="0.25">
      <c r="B298" s="54"/>
      <c r="C298" s="556"/>
      <c r="D298" s="557"/>
      <c r="E298" s="557"/>
      <c r="F298" s="557"/>
      <c r="G298" s="557"/>
      <c r="H298" s="557"/>
      <c r="I298" s="557"/>
      <c r="J298" s="557"/>
      <c r="K298" s="557"/>
      <c r="L298" s="557"/>
      <c r="M298" s="557"/>
      <c r="N298" s="557"/>
      <c r="O298" s="557"/>
      <c r="P298" s="41"/>
      <c r="Q298" s="41"/>
      <c r="R298" s="153"/>
    </row>
    <row r="299" spans="2:18" ht="9" customHeight="1" x14ac:dyDescent="0.25">
      <c r="C299" s="570"/>
      <c r="D299" s="571"/>
      <c r="E299" s="571"/>
      <c r="F299" s="571"/>
      <c r="G299" s="571"/>
      <c r="H299" s="571"/>
      <c r="I299" s="571"/>
      <c r="J299" s="571"/>
      <c r="K299" s="571"/>
      <c r="L299" s="571"/>
      <c r="M299" s="571"/>
      <c r="N299" s="571"/>
      <c r="O299" s="571"/>
      <c r="P299" s="154"/>
      <c r="Q299" s="154"/>
      <c r="R299" s="155"/>
    </row>
    <row r="300" spans="2:18" ht="13.5" customHeight="1" x14ac:dyDescent="0.25">
      <c r="C300" s="17"/>
    </row>
    <row r="301" spans="2:18" ht="15.75" customHeight="1" x14ac:dyDescent="0.25">
      <c r="C301" s="17" t="s">
        <v>60</v>
      </c>
    </row>
    <row r="302" spans="2:18" ht="15.75" customHeight="1" x14ac:dyDescent="0.25">
      <c r="C302" s="78" t="s">
        <v>17</v>
      </c>
      <c r="D302" s="81"/>
      <c r="E302" s="81"/>
      <c r="F302" s="81"/>
      <c r="G302" s="34"/>
      <c r="H302" s="34"/>
      <c r="I302" s="34"/>
      <c r="J302" s="34"/>
      <c r="K302" s="34"/>
      <c r="L302" s="34"/>
      <c r="M302" s="118"/>
      <c r="N302" s="34"/>
      <c r="O302" s="34"/>
    </row>
    <row r="303" spans="2:18" ht="30" customHeight="1" x14ac:dyDescent="0.25">
      <c r="C303" s="586" t="s">
        <v>246</v>
      </c>
      <c r="D303" s="586"/>
      <c r="E303" s="586"/>
      <c r="F303" s="586"/>
      <c r="G303" s="586"/>
      <c r="H303" s="586"/>
      <c r="I303" s="586"/>
      <c r="J303" s="586"/>
      <c r="K303" s="586"/>
      <c r="L303" s="586"/>
      <c r="M303" s="586"/>
      <c r="N303" s="586"/>
      <c r="O303" s="586"/>
    </row>
    <row r="304" spans="2:18" x14ac:dyDescent="0.25">
      <c r="C304" s="17"/>
    </row>
    <row r="305" spans="3:13" s="32" customFormat="1" x14ac:dyDescent="0.25">
      <c r="C305" s="31" t="s">
        <v>145</v>
      </c>
      <c r="M305" s="100"/>
    </row>
    <row r="306" spans="3:13" x14ac:dyDescent="0.25">
      <c r="C306" s="33" t="s">
        <v>14</v>
      </c>
    </row>
    <row r="307" spans="3:13" x14ac:dyDescent="0.25">
      <c r="C307" s="33" t="s">
        <v>249</v>
      </c>
    </row>
    <row r="308" spans="3:13" x14ac:dyDescent="0.25">
      <c r="C308" s="33" t="s">
        <v>248</v>
      </c>
    </row>
    <row r="310" spans="3:13" s="32" customFormat="1" x14ac:dyDescent="0.25">
      <c r="C310" s="80" t="s">
        <v>18</v>
      </c>
      <c r="M310" s="100"/>
    </row>
    <row r="311" spans="3:13" x14ac:dyDescent="0.25">
      <c r="C311" s="33" t="s">
        <v>14</v>
      </c>
    </row>
    <row r="312" spans="3:13" x14ac:dyDescent="0.25">
      <c r="C312" s="33" t="s">
        <v>250</v>
      </c>
    </row>
    <row r="313" spans="3:13" x14ac:dyDescent="0.25">
      <c r="C313" s="33" t="s">
        <v>251</v>
      </c>
    </row>
    <row r="314" spans="3:13" x14ac:dyDescent="0.25">
      <c r="C314" s="33" t="s">
        <v>252</v>
      </c>
    </row>
    <row r="315" spans="3:13" x14ac:dyDescent="0.25">
      <c r="C315" s="33" t="s">
        <v>253</v>
      </c>
    </row>
    <row r="316" spans="3:13" x14ac:dyDescent="0.25">
      <c r="C316" s="33" t="s">
        <v>254</v>
      </c>
    </row>
    <row r="317" spans="3:13" ht="5.25" customHeight="1" x14ac:dyDescent="0.25">
      <c r="C317" s="33"/>
    </row>
    <row r="318" spans="3:13" x14ac:dyDescent="0.25">
      <c r="C318" s="80" t="s">
        <v>71</v>
      </c>
      <c r="D318" s="32"/>
      <c r="E318" s="32"/>
      <c r="F318" s="32"/>
      <c r="G318" s="32"/>
      <c r="H318" s="32"/>
      <c r="I318" s="32"/>
    </row>
    <row r="319" spans="3:13" ht="10.5" customHeight="1" x14ac:dyDescent="0.25">
      <c r="C319" s="80"/>
      <c r="D319" s="32"/>
      <c r="E319" s="32"/>
      <c r="F319" s="32"/>
      <c r="G319" s="32"/>
      <c r="H319" s="32"/>
      <c r="I319" s="32"/>
    </row>
    <row r="320" spans="3:13" x14ac:dyDescent="0.25">
      <c r="C320" s="33" t="s">
        <v>14</v>
      </c>
    </row>
    <row r="321" spans="3:17" x14ac:dyDescent="0.25">
      <c r="C321" s="33" t="s">
        <v>255</v>
      </c>
      <c r="D321" s="15"/>
      <c r="E321" s="15"/>
      <c r="F321" s="15"/>
      <c r="G321" s="15"/>
      <c r="H321" s="15"/>
      <c r="I321" s="15"/>
      <c r="J321" s="15"/>
      <c r="K321" s="15"/>
      <c r="L321" s="15"/>
      <c r="M321" s="128"/>
      <c r="N321" s="15"/>
      <c r="O321" s="15"/>
    </row>
    <row r="322" spans="3:17" ht="39.75" customHeight="1" x14ac:dyDescent="0.25">
      <c r="C322" s="547" t="s">
        <v>256</v>
      </c>
      <c r="D322" s="547"/>
      <c r="E322" s="547"/>
      <c r="F322" s="547"/>
      <c r="G322" s="547"/>
      <c r="H322" s="547"/>
      <c r="I322" s="547"/>
      <c r="J322" s="547"/>
      <c r="K322" s="547"/>
      <c r="L322" s="547"/>
      <c r="M322" s="547"/>
      <c r="N322" s="547"/>
      <c r="O322" s="547"/>
    </row>
    <row r="323" spans="3:17" x14ac:dyDescent="0.25">
      <c r="C323" s="33" t="s">
        <v>251</v>
      </c>
      <c r="D323" s="15"/>
      <c r="E323" s="15"/>
      <c r="F323" s="15"/>
      <c r="G323" s="15"/>
      <c r="H323" s="15"/>
      <c r="I323" s="15"/>
      <c r="J323" s="15"/>
      <c r="K323" s="15"/>
      <c r="L323" s="15"/>
      <c r="M323" s="128"/>
      <c r="N323" s="15"/>
      <c r="O323" s="15"/>
    </row>
    <row r="324" spans="3:17" ht="32.25" customHeight="1" x14ac:dyDescent="0.25">
      <c r="C324" s="547" t="s">
        <v>257</v>
      </c>
      <c r="D324" s="547"/>
      <c r="E324" s="547"/>
      <c r="F324" s="547"/>
      <c r="G324" s="547"/>
      <c r="H324" s="547"/>
      <c r="I324" s="547"/>
      <c r="J324" s="547"/>
      <c r="K324" s="547"/>
      <c r="L324" s="547"/>
      <c r="M324" s="547"/>
      <c r="N324" s="547"/>
      <c r="O324" s="547"/>
    </row>
    <row r="325" spans="3:17" ht="18" customHeight="1" x14ac:dyDescent="0.25">
      <c r="C325" s="352" t="s">
        <v>259</v>
      </c>
      <c r="D325" s="127"/>
      <c r="E325" s="127"/>
      <c r="F325" s="127"/>
      <c r="G325" s="127"/>
      <c r="H325" s="127"/>
      <c r="I325" s="127"/>
      <c r="J325" s="127"/>
      <c r="K325" s="127"/>
      <c r="L325" s="127"/>
      <c r="M325" s="127"/>
      <c r="N325" s="127"/>
      <c r="O325" s="127"/>
    </row>
    <row r="326" spans="3:17" ht="18" customHeight="1" x14ac:dyDescent="0.25">
      <c r="C326" s="126" t="s">
        <v>258</v>
      </c>
      <c r="D326" s="127"/>
      <c r="E326" s="127"/>
      <c r="F326" s="127"/>
      <c r="G326" s="127"/>
      <c r="H326" s="127"/>
      <c r="I326" s="127"/>
      <c r="J326" s="127"/>
      <c r="K326" s="127"/>
      <c r="L326" s="127"/>
      <c r="M326" s="127"/>
      <c r="N326" s="127"/>
      <c r="O326" s="127"/>
    </row>
    <row r="327" spans="3:17" ht="18" customHeight="1" x14ac:dyDescent="0.25">
      <c r="C327" s="126" t="s">
        <v>260</v>
      </c>
      <c r="D327" s="127"/>
      <c r="E327" s="127"/>
      <c r="F327" s="127"/>
      <c r="G327" s="127"/>
      <c r="H327" s="127"/>
      <c r="I327" s="127"/>
      <c r="J327" s="127"/>
      <c r="K327" s="127"/>
      <c r="L327" s="127"/>
      <c r="M327" s="127"/>
      <c r="N327" s="127"/>
      <c r="O327" s="127"/>
    </row>
    <row r="329" spans="3:17" s="32" customFormat="1" x14ac:dyDescent="0.25">
      <c r="C329" s="31" t="s">
        <v>19</v>
      </c>
      <c r="M329" s="100"/>
    </row>
    <row r="330" spans="3:17" s="32" customFormat="1" x14ac:dyDescent="0.25">
      <c r="C330" s="83" t="s">
        <v>72</v>
      </c>
      <c r="M330" s="100"/>
    </row>
    <row r="331" spans="3:17" x14ac:dyDescent="0.25">
      <c r="C331" s="33" t="s">
        <v>14</v>
      </c>
    </row>
    <row r="332" spans="3:17" x14ac:dyDescent="0.25">
      <c r="C332" s="33" t="s">
        <v>261</v>
      </c>
    </row>
    <row r="333" spans="3:17" x14ac:dyDescent="0.25">
      <c r="C333" s="33" t="s">
        <v>262</v>
      </c>
    </row>
    <row r="334" spans="3:17" ht="33" customHeight="1" x14ac:dyDescent="0.25">
      <c r="C334" s="573" t="s">
        <v>263</v>
      </c>
      <c r="D334" s="573"/>
      <c r="E334" s="573"/>
      <c r="F334" s="573"/>
      <c r="G334" s="573"/>
      <c r="H334" s="573"/>
      <c r="I334" s="573"/>
      <c r="J334" s="573"/>
      <c r="K334" s="573"/>
      <c r="L334" s="573"/>
      <c r="M334" s="573"/>
      <c r="N334" s="573"/>
      <c r="O334" s="573"/>
      <c r="P334" s="573"/>
      <c r="Q334" s="573"/>
    </row>
    <row r="335" spans="3:17" x14ac:dyDescent="0.25">
      <c r="C335" s="33" t="s">
        <v>264</v>
      </c>
    </row>
    <row r="336" spans="3:17" ht="30.75" customHeight="1" x14ac:dyDescent="0.25">
      <c r="C336" s="547" t="s">
        <v>265</v>
      </c>
      <c r="D336" s="547"/>
      <c r="E336" s="547"/>
      <c r="F336" s="547"/>
      <c r="G336" s="547"/>
      <c r="H336" s="547"/>
      <c r="I336" s="547"/>
      <c r="J336" s="547"/>
      <c r="K336" s="547"/>
      <c r="L336" s="547"/>
      <c r="M336" s="547"/>
      <c r="N336" s="547"/>
      <c r="O336" s="547"/>
      <c r="P336" s="547"/>
      <c r="Q336" s="547"/>
    </row>
    <row r="337" spans="3:17" ht="17.25" customHeight="1" x14ac:dyDescent="0.25"/>
    <row r="338" spans="3:17" s="124" customFormat="1" x14ac:dyDescent="0.25">
      <c r="C338" s="31" t="s">
        <v>73</v>
      </c>
      <c r="M338" s="125"/>
    </row>
    <row r="339" spans="3:17" x14ac:dyDescent="0.25">
      <c r="C339" s="39" t="s">
        <v>43</v>
      </c>
      <c r="D339" s="46"/>
      <c r="E339" s="46"/>
      <c r="F339" s="46"/>
      <c r="G339" s="46"/>
      <c r="H339" s="46"/>
      <c r="I339" s="46"/>
      <c r="J339" s="46"/>
      <c r="K339" s="46"/>
      <c r="L339" s="46"/>
      <c r="M339" s="119"/>
      <c r="N339" s="46"/>
      <c r="O339" s="46"/>
      <c r="P339" s="46"/>
      <c r="Q339" s="45"/>
    </row>
    <row r="340" spans="3:17" x14ac:dyDescent="0.25">
      <c r="C340" s="558" t="s">
        <v>62</v>
      </c>
      <c r="D340" s="559"/>
      <c r="E340" s="559"/>
      <c r="F340" s="559"/>
      <c r="G340" s="559"/>
      <c r="H340" s="559"/>
      <c r="I340" s="559"/>
      <c r="J340" s="559"/>
      <c r="K340" s="559"/>
      <c r="L340" s="559"/>
      <c r="M340" s="559"/>
      <c r="N340" s="559"/>
      <c r="O340" s="559"/>
      <c r="P340" s="559"/>
      <c r="Q340" s="560"/>
    </row>
    <row r="341" spans="3:17" x14ac:dyDescent="0.25">
      <c r="C341" s="558"/>
      <c r="D341" s="559"/>
      <c r="E341" s="559"/>
      <c r="F341" s="559"/>
      <c r="G341" s="559"/>
      <c r="H341" s="559"/>
      <c r="I341" s="559"/>
      <c r="J341" s="559"/>
      <c r="K341" s="559"/>
      <c r="L341" s="559"/>
      <c r="M341" s="559"/>
      <c r="N341" s="559"/>
      <c r="O341" s="559"/>
      <c r="P341" s="559"/>
      <c r="Q341" s="560"/>
    </row>
    <row r="342" spans="3:17" x14ac:dyDescent="0.25">
      <c r="C342" s="40"/>
      <c r="D342" s="41"/>
      <c r="E342" s="41"/>
      <c r="F342" s="41"/>
      <c r="G342" s="41"/>
      <c r="H342" s="41"/>
      <c r="I342" s="41"/>
      <c r="J342" s="41"/>
      <c r="K342" s="41"/>
      <c r="L342" s="41"/>
      <c r="M342" s="120"/>
      <c r="N342" s="41"/>
      <c r="O342" s="41"/>
      <c r="P342" s="41"/>
      <c r="Q342" s="42"/>
    </row>
    <row r="343" spans="3:17" x14ac:dyDescent="0.25">
      <c r="C343" s="40"/>
      <c r="D343" s="41"/>
      <c r="E343" s="41"/>
      <c r="F343" s="41"/>
      <c r="G343" s="41"/>
      <c r="H343" s="41"/>
      <c r="I343" s="41"/>
      <c r="J343" s="41"/>
      <c r="K343" s="41"/>
      <c r="L343" s="41"/>
      <c r="M343" s="120"/>
      <c r="N343" s="41"/>
      <c r="O343" s="41"/>
      <c r="P343" s="41"/>
      <c r="Q343" s="42"/>
    </row>
    <row r="344" spans="3:17" x14ac:dyDescent="0.25">
      <c r="C344" s="40"/>
      <c r="D344" s="41"/>
      <c r="E344" s="41"/>
      <c r="F344" s="41"/>
      <c r="G344" s="41"/>
      <c r="H344" s="41"/>
      <c r="I344" s="41"/>
      <c r="J344" s="41"/>
      <c r="K344" s="41"/>
      <c r="L344" s="41"/>
      <c r="M344" s="120"/>
      <c r="N344" s="41"/>
      <c r="O344" s="41"/>
      <c r="P344" s="41"/>
      <c r="Q344" s="42"/>
    </row>
    <row r="345" spans="3:17" x14ac:dyDescent="0.25">
      <c r="C345" s="40"/>
      <c r="D345" s="41"/>
      <c r="E345" s="41"/>
      <c r="F345" s="41"/>
      <c r="G345" s="41"/>
      <c r="H345" s="41"/>
      <c r="I345" s="41"/>
      <c r="J345" s="41"/>
      <c r="K345" s="41"/>
      <c r="L345" s="41"/>
      <c r="M345" s="120"/>
      <c r="N345" s="41"/>
      <c r="O345" s="41"/>
      <c r="P345" s="41"/>
      <c r="Q345" s="42"/>
    </row>
    <row r="346" spans="3:17" x14ac:dyDescent="0.25">
      <c r="C346" s="40"/>
      <c r="D346" s="41"/>
      <c r="E346" s="41"/>
      <c r="F346" s="41"/>
      <c r="G346" s="41"/>
      <c r="H346" s="41"/>
      <c r="I346" s="41"/>
      <c r="J346" s="41"/>
      <c r="K346" s="41"/>
      <c r="L346" s="41"/>
      <c r="M346" s="120"/>
      <c r="N346" s="41"/>
      <c r="O346" s="41"/>
      <c r="P346" s="41"/>
      <c r="Q346" s="42"/>
    </row>
    <row r="347" spans="3:17" x14ac:dyDescent="0.25">
      <c r="C347" s="40"/>
      <c r="D347" s="41"/>
      <c r="E347" s="41"/>
      <c r="F347" s="41"/>
      <c r="G347" s="41"/>
      <c r="H347" s="41"/>
      <c r="I347" s="41"/>
      <c r="J347" s="41"/>
      <c r="K347" s="41"/>
      <c r="L347" s="41"/>
      <c r="M347" s="120"/>
      <c r="N347" s="41"/>
      <c r="O347" s="41"/>
      <c r="P347" s="41"/>
      <c r="Q347" s="42"/>
    </row>
    <row r="348" spans="3:17" x14ac:dyDescent="0.25">
      <c r="C348" s="40"/>
      <c r="D348" s="41"/>
      <c r="E348" s="41"/>
      <c r="F348" s="41"/>
      <c r="G348" s="41"/>
      <c r="H348" s="41"/>
      <c r="I348" s="41"/>
      <c r="J348" s="41"/>
      <c r="K348" s="41"/>
      <c r="L348" s="41"/>
      <c r="M348" s="120"/>
      <c r="N348" s="41"/>
      <c r="O348" s="41"/>
      <c r="P348" s="41"/>
      <c r="Q348" s="42"/>
    </row>
    <row r="349" spans="3:17" x14ac:dyDescent="0.25">
      <c r="C349" s="40"/>
      <c r="D349" s="41"/>
      <c r="E349" s="41"/>
      <c r="F349" s="41"/>
      <c r="G349" s="41"/>
      <c r="H349" s="41"/>
      <c r="I349" s="41"/>
      <c r="J349" s="41"/>
      <c r="K349" s="41"/>
      <c r="L349" s="41"/>
      <c r="M349" s="120"/>
      <c r="N349" s="41"/>
      <c r="O349" s="41"/>
      <c r="P349" s="41"/>
      <c r="Q349" s="42"/>
    </row>
    <row r="350" spans="3:17" x14ac:dyDescent="0.25">
      <c r="C350" s="40"/>
      <c r="D350" s="41"/>
      <c r="E350" s="41"/>
      <c r="F350" s="41"/>
      <c r="G350" s="41"/>
      <c r="H350" s="41"/>
      <c r="I350" s="41"/>
      <c r="J350" s="41"/>
      <c r="K350" s="41"/>
      <c r="L350" s="41"/>
      <c r="M350" s="120"/>
      <c r="N350" s="41"/>
      <c r="O350" s="41"/>
      <c r="P350" s="41"/>
      <c r="Q350" s="42"/>
    </row>
    <row r="351" spans="3:17" x14ac:dyDescent="0.25">
      <c r="C351" s="40"/>
      <c r="D351" s="41"/>
      <c r="E351" s="41"/>
      <c r="F351" s="41"/>
      <c r="G351" s="41"/>
      <c r="H351" s="41"/>
      <c r="I351" s="41"/>
      <c r="J351" s="41"/>
      <c r="K351" s="41"/>
      <c r="L351" s="41"/>
      <c r="M351" s="120"/>
      <c r="N351" s="41"/>
      <c r="O351" s="41"/>
      <c r="P351" s="41"/>
      <c r="Q351" s="42"/>
    </row>
    <row r="352" spans="3:17" x14ac:dyDescent="0.25">
      <c r="C352" s="40"/>
      <c r="D352" s="41"/>
      <c r="E352" s="41"/>
      <c r="F352" s="41"/>
      <c r="G352" s="41"/>
      <c r="H352" s="41"/>
      <c r="I352" s="41"/>
      <c r="J352" s="41"/>
      <c r="K352" s="41"/>
      <c r="L352" s="41"/>
      <c r="M352" s="120"/>
      <c r="N352" s="41"/>
      <c r="O352" s="41"/>
      <c r="P352" s="41"/>
      <c r="Q352" s="42"/>
    </row>
    <row r="353" spans="3:17" x14ac:dyDescent="0.25">
      <c r="C353" s="40"/>
      <c r="D353" s="41"/>
      <c r="E353" s="41"/>
      <c r="F353" s="41"/>
      <c r="G353" s="41"/>
      <c r="H353" s="41"/>
      <c r="I353" s="41"/>
      <c r="J353" s="41"/>
      <c r="K353" s="41"/>
      <c r="L353" s="41"/>
      <c r="M353" s="120"/>
      <c r="N353" s="41"/>
      <c r="O353" s="41"/>
      <c r="P353" s="41"/>
      <c r="Q353" s="42"/>
    </row>
    <row r="354" spans="3:17" x14ac:dyDescent="0.25">
      <c r="C354" s="40"/>
      <c r="D354" s="41"/>
      <c r="E354" s="41"/>
      <c r="F354" s="41"/>
      <c r="G354" s="41"/>
      <c r="H354" s="41"/>
      <c r="I354" s="41"/>
      <c r="J354" s="41"/>
      <c r="K354" s="41"/>
      <c r="L354" s="41"/>
      <c r="M354" s="120"/>
      <c r="N354" s="41"/>
      <c r="O354" s="41"/>
      <c r="P354" s="41"/>
      <c r="Q354" s="42"/>
    </row>
    <row r="355" spans="3:17" x14ac:dyDescent="0.25">
      <c r="C355" s="40"/>
      <c r="D355" s="41"/>
      <c r="E355" s="41"/>
      <c r="F355" s="41"/>
      <c r="G355" s="41"/>
      <c r="H355" s="41"/>
      <c r="I355" s="41"/>
      <c r="J355" s="41"/>
      <c r="K355" s="41"/>
      <c r="L355" s="41"/>
      <c r="M355" s="120"/>
      <c r="N355" s="41"/>
      <c r="O355" s="41"/>
      <c r="P355" s="41"/>
      <c r="Q355" s="42"/>
    </row>
    <row r="356" spans="3:17" x14ac:dyDescent="0.25">
      <c r="C356" s="40"/>
      <c r="D356" s="41"/>
      <c r="E356" s="41"/>
      <c r="F356" s="41"/>
      <c r="G356" s="41"/>
      <c r="H356" s="41"/>
      <c r="I356" s="41"/>
      <c r="J356" s="41"/>
      <c r="K356" s="41"/>
      <c r="L356" s="41"/>
      <c r="M356" s="120"/>
      <c r="N356" s="41"/>
      <c r="O356" s="41"/>
      <c r="P356" s="41"/>
      <c r="Q356" s="42"/>
    </row>
    <row r="357" spans="3:17" x14ac:dyDescent="0.25">
      <c r="C357" s="40"/>
      <c r="D357" s="41"/>
      <c r="E357" s="41"/>
      <c r="F357" s="41"/>
      <c r="G357" s="41"/>
      <c r="H357" s="41"/>
      <c r="I357" s="41"/>
      <c r="J357" s="41"/>
      <c r="K357" s="41"/>
      <c r="L357" s="41"/>
      <c r="M357" s="120"/>
      <c r="N357" s="41"/>
      <c r="O357" s="41"/>
      <c r="P357" s="41"/>
      <c r="Q357" s="42"/>
    </row>
    <row r="358" spans="3:17" x14ac:dyDescent="0.25">
      <c r="C358" s="40"/>
      <c r="D358" s="41"/>
      <c r="E358" s="41"/>
      <c r="F358" s="41"/>
      <c r="G358" s="41"/>
      <c r="H358" s="41"/>
      <c r="I358" s="41"/>
      <c r="J358" s="41"/>
      <c r="K358" s="41"/>
      <c r="L358" s="41"/>
      <c r="M358" s="120"/>
      <c r="N358" s="41"/>
      <c r="O358" s="41"/>
      <c r="P358" s="41"/>
      <c r="Q358" s="42"/>
    </row>
    <row r="359" spans="3:17" x14ac:dyDescent="0.25">
      <c r="C359" s="40"/>
      <c r="D359" s="41"/>
      <c r="E359" s="41"/>
      <c r="F359" s="41"/>
      <c r="G359" s="41"/>
      <c r="H359" s="41"/>
      <c r="I359" s="41"/>
      <c r="J359" s="41"/>
      <c r="K359" s="41"/>
      <c r="L359" s="41"/>
      <c r="M359" s="120"/>
      <c r="N359" s="41"/>
      <c r="O359" s="41"/>
      <c r="P359" s="41"/>
      <c r="Q359" s="42"/>
    </row>
    <row r="360" spans="3:17" x14ac:dyDescent="0.25">
      <c r="C360" s="40"/>
      <c r="D360" s="41"/>
      <c r="E360" s="41"/>
      <c r="F360" s="41"/>
      <c r="G360" s="41"/>
      <c r="H360" s="41"/>
      <c r="I360" s="41"/>
      <c r="J360" s="41"/>
      <c r="K360" s="41"/>
      <c r="L360" s="41"/>
      <c r="M360" s="120"/>
      <c r="N360" s="41"/>
      <c r="O360" s="41"/>
      <c r="P360" s="41"/>
      <c r="Q360" s="42"/>
    </row>
    <row r="361" spans="3:17" x14ac:dyDescent="0.25">
      <c r="C361" s="40"/>
      <c r="D361" s="41"/>
      <c r="E361" s="41"/>
      <c r="F361" s="41"/>
      <c r="G361" s="41"/>
      <c r="H361" s="41"/>
      <c r="I361" s="41"/>
      <c r="J361" s="41"/>
      <c r="K361" s="41"/>
      <c r="L361" s="41"/>
      <c r="M361" s="120"/>
      <c r="N361" s="41"/>
      <c r="O361" s="41"/>
      <c r="P361" s="41"/>
      <c r="Q361" s="42"/>
    </row>
    <row r="362" spans="3:17" x14ac:dyDescent="0.25">
      <c r="C362" s="40"/>
      <c r="D362" s="41"/>
      <c r="E362" s="41"/>
      <c r="F362" s="41"/>
      <c r="G362" s="41"/>
      <c r="H362" s="41"/>
      <c r="I362" s="41"/>
      <c r="J362" s="41"/>
      <c r="K362" s="41"/>
      <c r="L362" s="41"/>
      <c r="M362" s="120"/>
      <c r="N362" s="41"/>
      <c r="O362" s="41"/>
      <c r="P362" s="41"/>
      <c r="Q362" s="42"/>
    </row>
    <row r="363" spans="3:17" x14ac:dyDescent="0.25">
      <c r="C363" s="40"/>
      <c r="D363" s="41"/>
      <c r="E363" s="41"/>
      <c r="F363" s="41"/>
      <c r="G363" s="41"/>
      <c r="H363" s="41"/>
      <c r="I363" s="41"/>
      <c r="J363" s="41"/>
      <c r="K363" s="41"/>
      <c r="L363" s="41"/>
      <c r="M363" s="120"/>
      <c r="N363" s="41"/>
      <c r="O363" s="41"/>
      <c r="P363" s="41"/>
      <c r="Q363" s="42"/>
    </row>
    <row r="364" spans="3:17" x14ac:dyDescent="0.25">
      <c r="C364" s="40"/>
      <c r="D364" s="41"/>
      <c r="E364" s="41"/>
      <c r="F364" s="41"/>
      <c r="G364" s="41"/>
      <c r="H364" s="41"/>
      <c r="I364" s="41"/>
      <c r="J364" s="41"/>
      <c r="K364" s="41"/>
      <c r="L364" s="41"/>
      <c r="M364" s="120"/>
      <c r="N364" s="41"/>
      <c r="O364" s="41"/>
      <c r="P364" s="41"/>
      <c r="Q364" s="42"/>
    </row>
    <row r="365" spans="3:17" x14ac:dyDescent="0.25">
      <c r="C365" s="40"/>
      <c r="D365" s="41"/>
      <c r="E365" s="41"/>
      <c r="F365" s="41"/>
      <c r="G365" s="41"/>
      <c r="H365" s="41"/>
      <c r="I365" s="41"/>
      <c r="J365" s="41"/>
      <c r="K365" s="41"/>
      <c r="L365" s="41"/>
      <c r="M365" s="120"/>
      <c r="N365" s="41"/>
      <c r="O365" s="41"/>
      <c r="P365" s="41"/>
      <c r="Q365" s="42"/>
    </row>
    <row r="366" spans="3:17" x14ac:dyDescent="0.25">
      <c r="C366" s="40"/>
      <c r="D366" s="41"/>
      <c r="E366" s="41"/>
      <c r="F366" s="41"/>
      <c r="G366" s="41"/>
      <c r="H366" s="41"/>
      <c r="I366" s="41"/>
      <c r="J366" s="41"/>
      <c r="K366" s="41"/>
      <c r="L366" s="41"/>
      <c r="M366" s="120"/>
      <c r="N366" s="41"/>
      <c r="O366" s="41"/>
      <c r="P366" s="41"/>
      <c r="Q366" s="42"/>
    </row>
    <row r="367" spans="3:17" x14ac:dyDescent="0.25">
      <c r="C367" s="40"/>
      <c r="D367" s="41"/>
      <c r="E367" s="41"/>
      <c r="F367" s="41"/>
      <c r="G367" s="41"/>
      <c r="H367" s="41"/>
      <c r="I367" s="41"/>
      <c r="J367" s="41"/>
      <c r="K367" s="41"/>
      <c r="L367" s="41"/>
      <c r="M367" s="120"/>
      <c r="N367" s="41"/>
      <c r="O367" s="41"/>
      <c r="P367" s="41"/>
      <c r="Q367" s="42"/>
    </row>
    <row r="368" spans="3:17" x14ac:dyDescent="0.25">
      <c r="C368" s="40"/>
      <c r="D368" s="41"/>
      <c r="E368" s="41"/>
      <c r="F368" s="41"/>
      <c r="G368" s="41"/>
      <c r="H368" s="41"/>
      <c r="I368" s="41"/>
      <c r="J368" s="41"/>
      <c r="K368" s="41"/>
      <c r="L368" s="41"/>
      <c r="M368" s="120"/>
      <c r="N368" s="41"/>
      <c r="O368" s="41"/>
      <c r="P368" s="41"/>
      <c r="Q368" s="42"/>
    </row>
    <row r="369" spans="3:17" x14ac:dyDescent="0.25">
      <c r="C369" s="40"/>
      <c r="D369" s="41"/>
      <c r="E369" s="41"/>
      <c r="F369" s="41"/>
      <c r="G369" s="41"/>
      <c r="H369" s="41"/>
      <c r="I369" s="41"/>
      <c r="J369" s="41"/>
      <c r="K369" s="41"/>
      <c r="L369" s="41"/>
      <c r="M369" s="120"/>
      <c r="N369" s="41"/>
      <c r="O369" s="41"/>
      <c r="P369" s="41"/>
      <c r="Q369" s="42"/>
    </row>
    <row r="370" spans="3:17" x14ac:dyDescent="0.25">
      <c r="C370" s="40"/>
      <c r="D370" s="41"/>
      <c r="E370" s="41"/>
      <c r="F370" s="41"/>
      <c r="G370" s="41"/>
      <c r="H370" s="41"/>
      <c r="I370" s="41"/>
      <c r="J370" s="41"/>
      <c r="K370" s="41"/>
      <c r="L370" s="41"/>
      <c r="M370" s="120"/>
      <c r="N370" s="41"/>
      <c r="O370" s="41"/>
      <c r="P370" s="41"/>
      <c r="Q370" s="42"/>
    </row>
    <row r="371" spans="3:17" x14ac:dyDescent="0.25">
      <c r="C371" s="35" t="s">
        <v>14</v>
      </c>
      <c r="D371" s="41"/>
      <c r="E371" s="41"/>
      <c r="F371" s="41"/>
      <c r="G371" s="41"/>
      <c r="H371" s="41"/>
      <c r="I371" s="41"/>
      <c r="J371" s="41"/>
      <c r="K371" s="41"/>
      <c r="L371" s="41"/>
      <c r="M371" s="120"/>
      <c r="N371" s="41"/>
      <c r="O371" s="41"/>
      <c r="P371" s="41"/>
      <c r="Q371" s="42"/>
    </row>
    <row r="372" spans="3:17" x14ac:dyDescent="0.25">
      <c r="C372" s="561" t="s">
        <v>266</v>
      </c>
      <c r="D372" s="562"/>
      <c r="E372" s="562"/>
      <c r="F372" s="562"/>
      <c r="G372" s="562"/>
      <c r="H372" s="562"/>
      <c r="I372" s="562"/>
      <c r="J372" s="562"/>
      <c r="K372" s="562"/>
      <c r="L372" s="562"/>
      <c r="M372" s="562"/>
      <c r="N372" s="562"/>
      <c r="O372" s="562"/>
      <c r="P372" s="562"/>
      <c r="Q372" s="563"/>
    </row>
    <row r="373" spans="3:17" x14ac:dyDescent="0.25">
      <c r="C373" s="564"/>
      <c r="D373" s="565"/>
      <c r="E373" s="565"/>
      <c r="F373" s="565"/>
      <c r="G373" s="565"/>
      <c r="H373" s="565"/>
      <c r="I373" s="565"/>
      <c r="J373" s="565"/>
      <c r="K373" s="565"/>
      <c r="L373" s="565"/>
      <c r="M373" s="565"/>
      <c r="N373" s="565"/>
      <c r="O373" s="565"/>
      <c r="P373" s="565"/>
      <c r="Q373" s="566"/>
    </row>
    <row r="375" spans="3:17" ht="18.75" customHeight="1" x14ac:dyDescent="0.25">
      <c r="C375" s="39" t="s">
        <v>74</v>
      </c>
      <c r="D375" s="46"/>
      <c r="E375" s="46"/>
      <c r="F375" s="46"/>
      <c r="G375" s="46"/>
      <c r="H375" s="46"/>
      <c r="I375" s="46"/>
      <c r="J375" s="46"/>
      <c r="K375" s="46"/>
      <c r="L375" s="46"/>
      <c r="M375" s="119"/>
      <c r="N375" s="46"/>
      <c r="O375" s="46"/>
      <c r="P375" s="46"/>
      <c r="Q375" s="45"/>
    </row>
    <row r="376" spans="3:17" x14ac:dyDescent="0.25">
      <c r="C376" s="558" t="s">
        <v>75</v>
      </c>
      <c r="D376" s="559"/>
      <c r="E376" s="559"/>
      <c r="F376" s="559"/>
      <c r="G376" s="559"/>
      <c r="H376" s="559"/>
      <c r="I376" s="559"/>
      <c r="J376" s="559"/>
      <c r="K376" s="559"/>
      <c r="L376" s="559"/>
      <c r="M376" s="559"/>
      <c r="N376" s="559"/>
      <c r="O376" s="559"/>
      <c r="P376" s="559"/>
      <c r="Q376" s="560"/>
    </row>
    <row r="377" spans="3:17" x14ac:dyDescent="0.25">
      <c r="C377" s="558"/>
      <c r="D377" s="559"/>
      <c r="E377" s="559"/>
      <c r="F377" s="559"/>
      <c r="G377" s="559"/>
      <c r="H377" s="559"/>
      <c r="I377" s="559"/>
      <c r="J377" s="559"/>
      <c r="K377" s="559"/>
      <c r="L377" s="559"/>
      <c r="M377" s="559"/>
      <c r="N377" s="559"/>
      <c r="O377" s="559"/>
      <c r="P377" s="559"/>
      <c r="Q377" s="560"/>
    </row>
    <row r="378" spans="3:17" x14ac:dyDescent="0.25">
      <c r="C378" s="68"/>
      <c r="D378" s="69"/>
      <c r="E378" s="69"/>
      <c r="F378" s="69"/>
      <c r="G378" s="69"/>
      <c r="H378" s="69"/>
      <c r="I378" s="69"/>
      <c r="J378" s="69"/>
      <c r="K378" s="69"/>
      <c r="L378" s="69"/>
      <c r="M378" s="121"/>
      <c r="N378" s="69"/>
      <c r="O378" s="69"/>
      <c r="P378" s="69"/>
      <c r="Q378" s="70"/>
    </row>
    <row r="379" spans="3:17" x14ac:dyDescent="0.25">
      <c r="C379" s="558" t="s">
        <v>76</v>
      </c>
      <c r="D379" s="559"/>
      <c r="E379" s="559"/>
      <c r="F379" s="559"/>
      <c r="G379" s="559"/>
      <c r="H379" s="559"/>
      <c r="I379" s="559"/>
      <c r="J379" s="559"/>
      <c r="K379" s="559"/>
      <c r="L379" s="559"/>
      <c r="M379" s="559"/>
      <c r="N379" s="559"/>
      <c r="O379" s="559"/>
      <c r="P379" s="559"/>
      <c r="Q379" s="560"/>
    </row>
    <row r="380" spans="3:17" ht="78" customHeight="1" x14ac:dyDescent="0.25">
      <c r="C380" s="558"/>
      <c r="D380" s="559"/>
      <c r="E380" s="559"/>
      <c r="F380" s="559"/>
      <c r="G380" s="559"/>
      <c r="H380" s="559"/>
      <c r="I380" s="559"/>
      <c r="J380" s="559"/>
      <c r="K380" s="559"/>
      <c r="L380" s="559"/>
      <c r="M380" s="559"/>
      <c r="N380" s="559"/>
      <c r="O380" s="559"/>
      <c r="P380" s="559"/>
      <c r="Q380" s="560"/>
    </row>
    <row r="381" spans="3:17" x14ac:dyDescent="0.25">
      <c r="C381" s="40"/>
      <c r="D381" s="41"/>
      <c r="E381" s="41"/>
      <c r="F381" s="41"/>
      <c r="G381" s="41"/>
      <c r="H381" s="41"/>
      <c r="I381" s="41"/>
      <c r="J381" s="41"/>
      <c r="K381" s="41"/>
      <c r="L381" s="41"/>
      <c r="M381" s="120"/>
      <c r="N381" s="41"/>
      <c r="O381" s="41"/>
      <c r="P381" s="41"/>
      <c r="Q381" s="42"/>
    </row>
    <row r="382" spans="3:17" x14ac:dyDescent="0.25">
      <c r="C382" s="40"/>
      <c r="D382" s="41"/>
      <c r="E382" s="41"/>
      <c r="F382" s="41"/>
      <c r="G382" s="41"/>
      <c r="H382" s="41"/>
      <c r="I382" s="41"/>
      <c r="J382" s="41"/>
      <c r="K382" s="41"/>
      <c r="L382" s="41"/>
      <c r="M382" s="120"/>
      <c r="N382" s="41"/>
      <c r="O382" s="41"/>
      <c r="P382" s="41"/>
      <c r="Q382" s="42"/>
    </row>
    <row r="383" spans="3:17" x14ac:dyDescent="0.25">
      <c r="C383" s="40"/>
      <c r="D383" s="41"/>
      <c r="E383" s="41"/>
      <c r="F383" s="41"/>
      <c r="G383" s="41"/>
      <c r="H383" s="41"/>
      <c r="I383" s="41"/>
      <c r="J383" s="41"/>
      <c r="K383" s="41"/>
      <c r="L383" s="41"/>
      <c r="M383" s="120"/>
      <c r="N383" s="41"/>
      <c r="O383" s="41"/>
      <c r="P383" s="41"/>
      <c r="Q383" s="42"/>
    </row>
    <row r="384" spans="3:17" x14ac:dyDescent="0.25">
      <c r="C384" s="40"/>
      <c r="D384" s="41"/>
      <c r="E384" s="41"/>
      <c r="F384" s="41"/>
      <c r="G384" s="41"/>
      <c r="H384" s="41"/>
      <c r="I384" s="41"/>
      <c r="J384" s="41"/>
      <c r="K384" s="41"/>
      <c r="L384" s="41"/>
      <c r="M384" s="120"/>
      <c r="N384" s="41"/>
      <c r="O384" s="41"/>
      <c r="P384" s="41"/>
      <c r="Q384" s="42"/>
    </row>
    <row r="385" spans="3:17" x14ac:dyDescent="0.25">
      <c r="C385" s="40"/>
      <c r="D385" s="41"/>
      <c r="E385" s="41"/>
      <c r="F385" s="41"/>
      <c r="G385" s="41"/>
      <c r="H385" s="41"/>
      <c r="I385" s="41"/>
      <c r="J385" s="41"/>
      <c r="K385" s="41"/>
      <c r="L385" s="41"/>
      <c r="M385" s="120"/>
      <c r="N385" s="41"/>
      <c r="O385" s="41"/>
      <c r="P385" s="41"/>
      <c r="Q385" s="42"/>
    </row>
    <row r="386" spans="3:17" x14ac:dyDescent="0.25">
      <c r="C386" s="40"/>
      <c r="D386" s="41"/>
      <c r="E386" s="41"/>
      <c r="F386" s="41"/>
      <c r="G386" s="41"/>
      <c r="H386" s="41"/>
      <c r="I386" s="41"/>
      <c r="J386" s="41"/>
      <c r="K386" s="41"/>
      <c r="L386" s="41"/>
      <c r="M386" s="120"/>
      <c r="N386" s="41"/>
      <c r="O386" s="41"/>
      <c r="P386" s="41"/>
      <c r="Q386" s="42"/>
    </row>
    <row r="387" spans="3:17" x14ac:dyDescent="0.25">
      <c r="C387" s="40"/>
      <c r="D387" s="41"/>
      <c r="E387" s="41"/>
      <c r="F387" s="41"/>
      <c r="G387" s="41"/>
      <c r="H387" s="41"/>
      <c r="I387" s="41"/>
      <c r="J387" s="41"/>
      <c r="K387" s="41"/>
      <c r="L387" s="41"/>
      <c r="M387" s="120"/>
      <c r="N387" s="41"/>
      <c r="O387" s="41"/>
      <c r="P387" s="41"/>
      <c r="Q387" s="42"/>
    </row>
    <row r="388" spans="3:17" x14ac:dyDescent="0.25">
      <c r="C388" s="40"/>
      <c r="D388" s="41"/>
      <c r="E388" s="41"/>
      <c r="F388" s="41"/>
      <c r="G388" s="41"/>
      <c r="H388" s="41"/>
      <c r="I388" s="41"/>
      <c r="J388" s="41"/>
      <c r="K388" s="41"/>
      <c r="L388" s="41"/>
      <c r="M388" s="120"/>
      <c r="N388" s="41"/>
      <c r="O388" s="41"/>
      <c r="P388" s="41"/>
      <c r="Q388" s="42"/>
    </row>
    <row r="389" spans="3:17" x14ac:dyDescent="0.25">
      <c r="C389" s="40"/>
      <c r="D389" s="41"/>
      <c r="E389" s="41"/>
      <c r="F389" s="41"/>
      <c r="G389" s="41"/>
      <c r="H389" s="41"/>
      <c r="I389" s="41"/>
      <c r="J389" s="41"/>
      <c r="K389" s="41"/>
      <c r="L389" s="41"/>
      <c r="M389" s="120"/>
      <c r="N389" s="41"/>
      <c r="O389" s="41"/>
      <c r="P389" s="41"/>
      <c r="Q389" s="42"/>
    </row>
    <row r="390" spans="3:17" x14ac:dyDescent="0.25">
      <c r="C390" s="40"/>
      <c r="D390" s="41"/>
      <c r="E390" s="41"/>
      <c r="F390" s="41"/>
      <c r="G390" s="41"/>
      <c r="H390" s="41"/>
      <c r="I390" s="41"/>
      <c r="J390" s="41"/>
      <c r="K390" s="41"/>
      <c r="L390" s="41"/>
      <c r="M390" s="120"/>
      <c r="N390" s="41"/>
      <c r="O390" s="41"/>
      <c r="P390" s="41"/>
      <c r="Q390" s="42"/>
    </row>
    <row r="391" spans="3:17" x14ac:dyDescent="0.25">
      <c r="C391" s="40"/>
      <c r="D391" s="41"/>
      <c r="E391" s="41"/>
      <c r="F391" s="41"/>
      <c r="G391" s="41"/>
      <c r="H391" s="41"/>
      <c r="I391" s="41"/>
      <c r="J391" s="41"/>
      <c r="K391" s="41"/>
      <c r="L391" s="41"/>
      <c r="M391" s="120"/>
      <c r="N391" s="41"/>
      <c r="O391" s="41"/>
      <c r="P391" s="41"/>
      <c r="Q391" s="42"/>
    </row>
    <row r="392" spans="3:17" x14ac:dyDescent="0.25">
      <c r="C392" s="40"/>
      <c r="D392" s="41"/>
      <c r="E392" s="41"/>
      <c r="F392" s="41"/>
      <c r="G392" s="41"/>
      <c r="H392" s="41"/>
      <c r="I392" s="41"/>
      <c r="J392" s="41"/>
      <c r="K392" s="41"/>
      <c r="L392" s="41"/>
      <c r="M392" s="120"/>
      <c r="N392" s="41"/>
      <c r="O392" s="41"/>
      <c r="P392" s="41"/>
      <c r="Q392" s="42"/>
    </row>
    <row r="393" spans="3:17" x14ac:dyDescent="0.25">
      <c r="C393" s="40"/>
      <c r="D393" s="41"/>
      <c r="E393" s="41"/>
      <c r="F393" s="41"/>
      <c r="G393" s="41"/>
      <c r="H393" s="41"/>
      <c r="I393" s="41"/>
      <c r="J393" s="41"/>
      <c r="K393" s="41"/>
      <c r="L393" s="41"/>
      <c r="M393" s="120"/>
      <c r="N393" s="41"/>
      <c r="O393" s="41"/>
      <c r="P393" s="41"/>
      <c r="Q393" s="42"/>
    </row>
    <row r="394" spans="3:17" x14ac:dyDescent="0.25">
      <c r="C394" s="40"/>
      <c r="D394" s="41"/>
      <c r="E394" s="41"/>
      <c r="F394" s="41"/>
      <c r="G394" s="41"/>
      <c r="H394" s="41"/>
      <c r="I394" s="41"/>
      <c r="J394" s="41"/>
      <c r="K394" s="41"/>
      <c r="L394" s="41"/>
      <c r="M394" s="120"/>
      <c r="N394" s="41"/>
      <c r="O394" s="41"/>
      <c r="P394" s="41"/>
      <c r="Q394" s="42"/>
    </row>
    <row r="395" spans="3:17" x14ac:dyDescent="0.25">
      <c r="C395" s="40"/>
      <c r="D395" s="41"/>
      <c r="E395" s="41"/>
      <c r="F395" s="41"/>
      <c r="G395" s="41"/>
      <c r="H395" s="41"/>
      <c r="I395" s="41"/>
      <c r="J395" s="41"/>
      <c r="K395" s="41"/>
      <c r="L395" s="41"/>
      <c r="M395" s="120"/>
      <c r="N395" s="41"/>
      <c r="O395" s="41"/>
      <c r="P395" s="41"/>
      <c r="Q395" s="42"/>
    </row>
    <row r="396" spans="3:17" x14ac:dyDescent="0.25">
      <c r="C396" s="40"/>
      <c r="D396" s="41"/>
      <c r="E396" s="41"/>
      <c r="F396" s="41"/>
      <c r="G396" s="41"/>
      <c r="H396" s="41"/>
      <c r="I396" s="41"/>
      <c r="J396" s="41"/>
      <c r="K396" s="41"/>
      <c r="L396" s="41"/>
      <c r="M396" s="120"/>
      <c r="N396" s="41"/>
      <c r="O396" s="41"/>
      <c r="P396" s="41"/>
      <c r="Q396" s="42"/>
    </row>
    <row r="397" spans="3:17" x14ac:dyDescent="0.25">
      <c r="C397" s="40"/>
      <c r="D397" s="41"/>
      <c r="E397" s="41"/>
      <c r="F397" s="41"/>
      <c r="G397" s="41"/>
      <c r="H397" s="41"/>
      <c r="I397" s="41"/>
      <c r="J397" s="41"/>
      <c r="K397" s="41"/>
      <c r="L397" s="41"/>
      <c r="M397" s="120"/>
      <c r="N397" s="41"/>
      <c r="O397" s="41"/>
      <c r="P397" s="41"/>
      <c r="Q397" s="42"/>
    </row>
    <row r="398" spans="3:17" x14ac:dyDescent="0.25">
      <c r="C398" s="40"/>
      <c r="D398" s="41"/>
      <c r="E398" s="41"/>
      <c r="F398" s="41"/>
      <c r="G398" s="41"/>
      <c r="H398" s="41"/>
      <c r="I398" s="41"/>
      <c r="J398" s="41"/>
      <c r="K398" s="41"/>
      <c r="L398" s="41"/>
      <c r="M398" s="120"/>
      <c r="N398" s="41"/>
      <c r="O398" s="41"/>
      <c r="P398" s="41"/>
      <c r="Q398" s="42"/>
    </row>
    <row r="399" spans="3:17" x14ac:dyDescent="0.25">
      <c r="C399" s="40"/>
      <c r="D399" s="41"/>
      <c r="E399" s="41"/>
      <c r="F399" s="41"/>
      <c r="G399" s="41"/>
      <c r="H399" s="41"/>
      <c r="I399" s="41"/>
      <c r="J399" s="41"/>
      <c r="K399" s="41"/>
      <c r="L399" s="41"/>
      <c r="M399" s="120"/>
      <c r="N399" s="41"/>
      <c r="O399" s="41"/>
      <c r="P399" s="41"/>
      <c r="Q399" s="42"/>
    </row>
    <row r="400" spans="3:17" x14ac:dyDescent="0.25">
      <c r="C400" s="40"/>
      <c r="D400" s="41"/>
      <c r="E400" s="41"/>
      <c r="F400" s="41"/>
      <c r="G400" s="41"/>
      <c r="H400" s="41"/>
      <c r="I400" s="41"/>
      <c r="J400" s="41"/>
      <c r="K400" s="41"/>
      <c r="L400" s="41"/>
      <c r="M400" s="120"/>
      <c r="N400" s="41"/>
      <c r="O400" s="41"/>
      <c r="P400" s="41"/>
      <c r="Q400" s="42"/>
    </row>
    <row r="401" spans="3:17" x14ac:dyDescent="0.25">
      <c r="C401" s="40"/>
      <c r="D401" s="41"/>
      <c r="E401" s="41"/>
      <c r="F401" s="41"/>
      <c r="G401" s="41"/>
      <c r="H401" s="41"/>
      <c r="I401" s="41"/>
      <c r="J401" s="41"/>
      <c r="K401" s="41"/>
      <c r="L401" s="41"/>
      <c r="M401" s="120"/>
      <c r="N401" s="41"/>
      <c r="O401" s="41"/>
      <c r="P401" s="41"/>
      <c r="Q401" s="42"/>
    </row>
    <row r="402" spans="3:17" x14ac:dyDescent="0.25">
      <c r="C402" s="40"/>
      <c r="D402" s="41"/>
      <c r="E402" s="41"/>
      <c r="F402" s="41"/>
      <c r="G402" s="41"/>
      <c r="H402" s="41"/>
      <c r="I402" s="41"/>
      <c r="J402" s="41"/>
      <c r="K402" s="41"/>
      <c r="L402" s="41"/>
      <c r="M402" s="120"/>
      <c r="N402" s="41"/>
      <c r="O402" s="41"/>
      <c r="P402" s="41"/>
      <c r="Q402" s="42"/>
    </row>
    <row r="403" spans="3:17" x14ac:dyDescent="0.25">
      <c r="C403" s="40"/>
      <c r="D403" s="41"/>
      <c r="E403" s="41"/>
      <c r="F403" s="41"/>
      <c r="G403" s="41"/>
      <c r="H403" s="41"/>
      <c r="I403" s="41"/>
      <c r="J403" s="41"/>
      <c r="K403" s="41"/>
      <c r="L403" s="41"/>
      <c r="M403" s="120"/>
      <c r="N403" s="41"/>
      <c r="O403" s="41"/>
      <c r="P403" s="41"/>
      <c r="Q403" s="42"/>
    </row>
    <row r="404" spans="3:17" x14ac:dyDescent="0.25">
      <c r="C404" s="40"/>
      <c r="D404" s="41"/>
      <c r="E404" s="41"/>
      <c r="F404" s="41"/>
      <c r="G404" s="41"/>
      <c r="H404" s="41"/>
      <c r="I404" s="41"/>
      <c r="J404" s="41"/>
      <c r="K404" s="41"/>
      <c r="L404" s="41"/>
      <c r="M404" s="120"/>
      <c r="N404" s="41"/>
      <c r="O404" s="41"/>
      <c r="P404" s="41"/>
      <c r="Q404" s="42"/>
    </row>
    <row r="405" spans="3:17" x14ac:dyDescent="0.25">
      <c r="C405" s="40"/>
      <c r="D405" s="41"/>
      <c r="E405" s="41"/>
      <c r="F405" s="41"/>
      <c r="G405" s="41"/>
      <c r="H405" s="41"/>
      <c r="I405" s="41"/>
      <c r="J405" s="41"/>
      <c r="K405" s="41"/>
      <c r="L405" s="41"/>
      <c r="M405" s="120"/>
      <c r="N405" s="41"/>
      <c r="O405" s="41"/>
      <c r="P405" s="41"/>
      <c r="Q405" s="42"/>
    </row>
    <row r="406" spans="3:17" x14ac:dyDescent="0.25">
      <c r="C406" s="40"/>
      <c r="D406" s="41"/>
      <c r="E406" s="41"/>
      <c r="F406" s="41"/>
      <c r="G406" s="41"/>
      <c r="H406" s="41"/>
      <c r="I406" s="41"/>
      <c r="J406" s="41"/>
      <c r="K406" s="41"/>
      <c r="L406" s="41"/>
      <c r="M406" s="120"/>
      <c r="N406" s="41"/>
      <c r="O406" s="41"/>
      <c r="P406" s="41"/>
      <c r="Q406" s="42"/>
    </row>
    <row r="407" spans="3:17" x14ac:dyDescent="0.25">
      <c r="C407" s="40"/>
      <c r="D407" s="41"/>
      <c r="E407" s="41"/>
      <c r="F407" s="41"/>
      <c r="G407" s="41"/>
      <c r="H407" s="41"/>
      <c r="I407" s="41"/>
      <c r="J407" s="41"/>
      <c r="K407" s="41"/>
      <c r="L407" s="41"/>
      <c r="M407" s="120"/>
      <c r="N407" s="41"/>
      <c r="O407" s="41"/>
      <c r="P407" s="41"/>
      <c r="Q407" s="42"/>
    </row>
    <row r="408" spans="3:17" x14ac:dyDescent="0.25">
      <c r="C408" s="40"/>
      <c r="D408" s="41"/>
      <c r="E408" s="41"/>
      <c r="F408" s="41"/>
      <c r="G408" s="41"/>
      <c r="H408" s="41"/>
      <c r="I408" s="41"/>
      <c r="J408" s="41"/>
      <c r="K408" s="41"/>
      <c r="L408" s="41"/>
      <c r="M408" s="120"/>
      <c r="N408" s="41"/>
      <c r="O408" s="41"/>
      <c r="P408" s="41"/>
      <c r="Q408" s="42"/>
    </row>
    <row r="409" spans="3:17" x14ac:dyDescent="0.25">
      <c r="C409" s="40"/>
      <c r="D409" s="41"/>
      <c r="E409" s="41"/>
      <c r="F409" s="41"/>
      <c r="G409" s="41"/>
      <c r="H409" s="41"/>
      <c r="I409" s="41"/>
      <c r="J409" s="41"/>
      <c r="K409" s="41"/>
      <c r="L409" s="41"/>
      <c r="M409" s="120"/>
      <c r="N409" s="41"/>
      <c r="O409" s="41"/>
      <c r="P409" s="41"/>
      <c r="Q409" s="42"/>
    </row>
    <row r="410" spans="3:17" x14ac:dyDescent="0.25">
      <c r="C410" s="40"/>
      <c r="D410" s="41"/>
      <c r="E410" s="41"/>
      <c r="F410" s="41"/>
      <c r="G410" s="41"/>
      <c r="H410" s="41"/>
      <c r="I410" s="41"/>
      <c r="J410" s="41"/>
      <c r="K410" s="41"/>
      <c r="L410" s="41"/>
      <c r="M410" s="120"/>
      <c r="N410" s="41"/>
      <c r="O410" s="41"/>
      <c r="P410" s="41"/>
      <c r="Q410" s="42"/>
    </row>
    <row r="411" spans="3:17" x14ac:dyDescent="0.25">
      <c r="C411" s="40"/>
      <c r="D411" s="41"/>
      <c r="E411" s="41"/>
      <c r="F411" s="41"/>
      <c r="G411" s="41"/>
      <c r="H411" s="41"/>
      <c r="I411" s="41"/>
      <c r="J411" s="41"/>
      <c r="K411" s="41"/>
      <c r="L411" s="41"/>
      <c r="M411" s="120"/>
      <c r="N411" s="41"/>
      <c r="O411" s="41"/>
      <c r="P411" s="41"/>
      <c r="Q411" s="42"/>
    </row>
    <row r="412" spans="3:17" x14ac:dyDescent="0.25">
      <c r="C412" s="40"/>
      <c r="D412" s="41"/>
      <c r="E412" s="41"/>
      <c r="F412" s="41"/>
      <c r="G412" s="41"/>
      <c r="H412" s="41"/>
      <c r="I412" s="41"/>
      <c r="J412" s="41"/>
      <c r="K412" s="41"/>
      <c r="L412" s="41"/>
      <c r="M412" s="120"/>
      <c r="N412" s="41"/>
      <c r="O412" s="41"/>
      <c r="P412" s="41"/>
      <c r="Q412" s="42"/>
    </row>
    <row r="413" spans="3:17" x14ac:dyDescent="0.25">
      <c r="C413" s="40"/>
      <c r="D413" s="41"/>
      <c r="E413" s="41"/>
      <c r="F413" s="41"/>
      <c r="G413" s="41"/>
      <c r="H413" s="41"/>
      <c r="I413" s="41"/>
      <c r="J413" s="41"/>
      <c r="K413" s="41"/>
      <c r="L413" s="41"/>
      <c r="M413" s="120"/>
      <c r="N413" s="41"/>
      <c r="O413" s="41"/>
      <c r="P413" s="41"/>
      <c r="Q413" s="42"/>
    </row>
    <row r="414" spans="3:17" x14ac:dyDescent="0.25">
      <c r="C414" s="40"/>
      <c r="D414" s="41"/>
      <c r="E414" s="41"/>
      <c r="F414" s="41"/>
      <c r="G414" s="41"/>
      <c r="H414" s="41"/>
      <c r="I414" s="41"/>
      <c r="J414" s="41"/>
      <c r="K414" s="41"/>
      <c r="L414" s="41"/>
      <c r="M414" s="120"/>
      <c r="N414" s="41"/>
      <c r="O414" s="41"/>
      <c r="P414" s="41"/>
      <c r="Q414" s="42"/>
    </row>
    <row r="415" spans="3:17" x14ac:dyDescent="0.25">
      <c r="C415" s="40"/>
      <c r="D415" s="41"/>
      <c r="E415" s="41"/>
      <c r="F415" s="41"/>
      <c r="G415" s="41"/>
      <c r="H415" s="41"/>
      <c r="I415" s="41"/>
      <c r="J415" s="41"/>
      <c r="K415" s="41"/>
      <c r="L415" s="41"/>
      <c r="M415" s="120"/>
      <c r="N415" s="41"/>
      <c r="O415" s="41"/>
      <c r="P415" s="41"/>
      <c r="Q415" s="42"/>
    </row>
    <row r="416" spans="3:17" x14ac:dyDescent="0.25">
      <c r="C416" s="40"/>
      <c r="D416" s="41"/>
      <c r="E416" s="41"/>
      <c r="F416" s="41"/>
      <c r="G416" s="41"/>
      <c r="H416" s="41"/>
      <c r="I416" s="41"/>
      <c r="J416" s="41"/>
      <c r="K416" s="41"/>
      <c r="L416" s="41"/>
      <c r="M416" s="120"/>
      <c r="N416" s="41"/>
      <c r="O416" s="41"/>
      <c r="P416" s="41"/>
      <c r="Q416" s="42"/>
    </row>
    <row r="417" spans="3:17" x14ac:dyDescent="0.25">
      <c r="C417" s="40"/>
      <c r="D417" s="41"/>
      <c r="E417" s="41"/>
      <c r="F417" s="41"/>
      <c r="G417" s="41"/>
      <c r="H417" s="41"/>
      <c r="I417" s="41"/>
      <c r="J417" s="41"/>
      <c r="K417" s="41"/>
      <c r="L417" s="41"/>
      <c r="M417" s="120"/>
      <c r="N417" s="41"/>
      <c r="O417" s="41"/>
      <c r="P417" s="41"/>
      <c r="Q417" s="42"/>
    </row>
    <row r="418" spans="3:17" x14ac:dyDescent="0.25">
      <c r="C418" s="40"/>
      <c r="D418" s="41"/>
      <c r="E418" s="41"/>
      <c r="F418" s="41"/>
      <c r="G418" s="41"/>
      <c r="H418" s="41"/>
      <c r="I418" s="41"/>
      <c r="J418" s="41"/>
      <c r="K418" s="41"/>
      <c r="L418" s="41"/>
      <c r="M418" s="120"/>
      <c r="N418" s="41"/>
      <c r="O418" s="41"/>
      <c r="P418" s="41"/>
      <c r="Q418" s="42"/>
    </row>
    <row r="419" spans="3:17" x14ac:dyDescent="0.25">
      <c r="C419" s="40"/>
      <c r="D419" s="41"/>
      <c r="E419" s="41"/>
      <c r="F419" s="41"/>
      <c r="G419" s="41"/>
      <c r="H419" s="41"/>
      <c r="I419" s="41"/>
      <c r="J419" s="41"/>
      <c r="K419" s="41"/>
      <c r="L419" s="41"/>
      <c r="M419" s="120"/>
      <c r="N419" s="41"/>
      <c r="O419" s="41"/>
      <c r="P419" s="41"/>
      <c r="Q419" s="42"/>
    </row>
    <row r="420" spans="3:17" x14ac:dyDescent="0.25">
      <c r="C420" s="40"/>
      <c r="D420" s="41"/>
      <c r="E420" s="41"/>
      <c r="F420" s="41"/>
      <c r="G420" s="41"/>
      <c r="H420" s="41"/>
      <c r="I420" s="41"/>
      <c r="J420" s="41"/>
      <c r="K420" s="41"/>
      <c r="L420" s="41"/>
      <c r="M420" s="120"/>
      <c r="N420" s="41"/>
      <c r="O420" s="41"/>
      <c r="P420" s="41"/>
      <c r="Q420" s="42"/>
    </row>
    <row r="421" spans="3:17" x14ac:dyDescent="0.25">
      <c r="C421" s="40"/>
      <c r="D421" s="41"/>
      <c r="E421" s="41"/>
      <c r="F421" s="41"/>
      <c r="G421" s="41"/>
      <c r="H421" s="41"/>
      <c r="I421" s="41"/>
      <c r="J421" s="41"/>
      <c r="K421" s="41"/>
      <c r="L421" s="41"/>
      <c r="M421" s="120"/>
      <c r="N421" s="41"/>
      <c r="O421" s="41"/>
      <c r="P421" s="41"/>
      <c r="Q421" s="42"/>
    </row>
    <row r="422" spans="3:17" x14ac:dyDescent="0.25">
      <c r="C422" s="40"/>
      <c r="D422" s="41"/>
      <c r="E422" s="41"/>
      <c r="F422" s="41"/>
      <c r="G422" s="41"/>
      <c r="H422" s="41"/>
      <c r="I422" s="41"/>
      <c r="J422" s="41"/>
      <c r="K422" s="41"/>
      <c r="L422" s="41"/>
      <c r="M422" s="120"/>
      <c r="N422" s="41"/>
      <c r="O422" s="41"/>
      <c r="P422" s="41"/>
      <c r="Q422" s="42"/>
    </row>
    <row r="423" spans="3:17" x14ac:dyDescent="0.25">
      <c r="C423" s="40"/>
      <c r="D423" s="41"/>
      <c r="E423" s="41"/>
      <c r="F423" s="41"/>
      <c r="G423" s="41"/>
      <c r="H423" s="41"/>
      <c r="I423" s="41"/>
      <c r="J423" s="41"/>
      <c r="K423" s="41"/>
      <c r="L423" s="41"/>
      <c r="M423" s="120"/>
      <c r="N423" s="41"/>
      <c r="O423" s="41"/>
      <c r="P423" s="41"/>
      <c r="Q423" s="42"/>
    </row>
    <row r="424" spans="3:17" x14ac:dyDescent="0.25">
      <c r="C424" s="40"/>
      <c r="D424" s="41"/>
      <c r="E424" s="41"/>
      <c r="F424" s="41"/>
      <c r="G424" s="41"/>
      <c r="H424" s="41"/>
      <c r="I424" s="41"/>
      <c r="J424" s="41"/>
      <c r="K424" s="41"/>
      <c r="L424" s="41"/>
      <c r="M424" s="120"/>
      <c r="N424" s="41"/>
      <c r="O424" s="41"/>
      <c r="P424" s="41"/>
      <c r="Q424" s="42"/>
    </row>
    <row r="425" spans="3:17" x14ac:dyDescent="0.25">
      <c r="C425" s="40"/>
      <c r="D425" s="41"/>
      <c r="E425" s="41"/>
      <c r="F425" s="41"/>
      <c r="G425" s="41"/>
      <c r="H425" s="41"/>
      <c r="I425" s="41"/>
      <c r="J425" s="41"/>
      <c r="K425" s="41"/>
      <c r="L425" s="41"/>
      <c r="M425" s="120"/>
      <c r="N425" s="41"/>
      <c r="O425" s="41"/>
      <c r="P425" s="41"/>
      <c r="Q425" s="42"/>
    </row>
    <row r="426" spans="3:17" x14ac:dyDescent="0.25">
      <c r="C426" s="40"/>
      <c r="D426" s="41"/>
      <c r="E426" s="41"/>
      <c r="F426" s="41"/>
      <c r="G426" s="41"/>
      <c r="H426" s="41"/>
      <c r="I426" s="41"/>
      <c r="J426" s="41"/>
      <c r="K426" s="41"/>
      <c r="L426" s="41"/>
      <c r="M426" s="120"/>
      <c r="N426" s="41"/>
      <c r="O426" s="41"/>
      <c r="P426" s="41"/>
      <c r="Q426" s="42"/>
    </row>
    <row r="427" spans="3:17" x14ac:dyDescent="0.25">
      <c r="C427" s="35" t="s">
        <v>14</v>
      </c>
      <c r="D427" s="41"/>
      <c r="E427" s="41"/>
      <c r="F427" s="41"/>
      <c r="G427" s="41"/>
      <c r="H427" s="41"/>
      <c r="I427" s="41"/>
      <c r="J427" s="41"/>
      <c r="K427" s="41"/>
      <c r="L427" s="41"/>
      <c r="M427" s="120"/>
      <c r="N427" s="41"/>
      <c r="O427" s="41"/>
      <c r="P427" s="41"/>
      <c r="Q427" s="42"/>
    </row>
    <row r="428" spans="3:17" ht="15" customHeight="1" x14ac:dyDescent="0.25">
      <c r="C428" s="574" t="s">
        <v>266</v>
      </c>
      <c r="D428" s="575"/>
      <c r="E428" s="575"/>
      <c r="F428" s="575"/>
      <c r="G428" s="575"/>
      <c r="H428" s="575"/>
      <c r="I428" s="575"/>
      <c r="J428" s="575"/>
      <c r="K428" s="575"/>
      <c r="L428" s="575"/>
      <c r="M428" s="575"/>
      <c r="N428" s="575"/>
      <c r="O428" s="575"/>
      <c r="P428" s="575"/>
      <c r="Q428" s="576"/>
    </row>
    <row r="429" spans="3:17" x14ac:dyDescent="0.25">
      <c r="C429" s="574"/>
      <c r="D429" s="575"/>
      <c r="E429" s="575"/>
      <c r="F429" s="575"/>
      <c r="G429" s="575"/>
      <c r="H429" s="575"/>
      <c r="I429" s="575"/>
      <c r="J429" s="575"/>
      <c r="K429" s="575"/>
      <c r="L429" s="575"/>
      <c r="M429" s="575"/>
      <c r="N429" s="575"/>
      <c r="O429" s="575"/>
      <c r="P429" s="575"/>
      <c r="Q429" s="576"/>
    </row>
    <row r="430" spans="3:17" x14ac:dyDescent="0.25">
      <c r="C430" s="168" t="s">
        <v>267</v>
      </c>
      <c r="D430" s="163"/>
      <c r="E430" s="163"/>
      <c r="F430" s="163"/>
      <c r="G430" s="163"/>
      <c r="H430" s="163"/>
      <c r="I430" s="163"/>
      <c r="J430" s="163"/>
      <c r="K430" s="163"/>
      <c r="L430" s="163"/>
      <c r="M430" s="163"/>
      <c r="N430" s="163"/>
      <c r="O430" s="163"/>
      <c r="P430" s="163"/>
      <c r="Q430" s="164"/>
    </row>
    <row r="431" spans="3:17" ht="4.5" customHeight="1" x14ac:dyDescent="0.25">
      <c r="C431" s="165"/>
      <c r="D431" s="166"/>
      <c r="E431" s="166"/>
      <c r="F431" s="166"/>
      <c r="G431" s="166"/>
      <c r="H431" s="166"/>
      <c r="I431" s="166"/>
      <c r="J431" s="166"/>
      <c r="K431" s="166"/>
      <c r="L431" s="166"/>
      <c r="M431" s="166"/>
      <c r="N431" s="166"/>
      <c r="O431" s="166"/>
      <c r="P431" s="166"/>
      <c r="Q431" s="167"/>
    </row>
    <row r="433" spans="3:17" s="32" customFormat="1" x14ac:dyDescent="0.25">
      <c r="C433" s="80" t="s">
        <v>147</v>
      </c>
      <c r="D433" s="79"/>
      <c r="E433" s="79"/>
      <c r="F433" s="79"/>
      <c r="M433" s="100"/>
    </row>
    <row r="434" spans="3:17" x14ac:dyDescent="0.25">
      <c r="C434" s="33" t="s">
        <v>14</v>
      </c>
    </row>
    <row r="435" spans="3:17" x14ac:dyDescent="0.25">
      <c r="C435" s="33" t="s">
        <v>250</v>
      </c>
    </row>
    <row r="436" spans="3:17" x14ac:dyDescent="0.25">
      <c r="C436" s="33"/>
    </row>
    <row r="437" spans="3:17" x14ac:dyDescent="0.25">
      <c r="C437" s="80" t="s">
        <v>85</v>
      </c>
    </row>
    <row r="438" spans="3:17" x14ac:dyDescent="0.25">
      <c r="C438" s="33" t="s">
        <v>14</v>
      </c>
    </row>
    <row r="439" spans="3:17" x14ac:dyDescent="0.25">
      <c r="C439" s="33" t="s">
        <v>268</v>
      </c>
    </row>
    <row r="440" spans="3:17" ht="30.75" customHeight="1" x14ac:dyDescent="0.25">
      <c r="C440" s="547" t="s">
        <v>269</v>
      </c>
      <c r="D440" s="547"/>
      <c r="E440" s="547"/>
      <c r="F440" s="547"/>
      <c r="G440" s="547"/>
      <c r="H440" s="547"/>
      <c r="I440" s="547"/>
      <c r="J440" s="547"/>
      <c r="K440" s="547"/>
      <c r="L440" s="547"/>
      <c r="M440" s="547"/>
      <c r="N440" s="547"/>
      <c r="O440" s="547"/>
      <c r="P440" s="547"/>
      <c r="Q440" s="547"/>
    </row>
    <row r="441" spans="3:17" ht="16.5" customHeight="1" x14ac:dyDescent="0.25">
      <c r="C441" s="82"/>
      <c r="D441" s="82"/>
      <c r="E441" s="82"/>
      <c r="F441" s="82"/>
      <c r="G441" s="82"/>
      <c r="H441" s="82"/>
      <c r="I441" s="82"/>
      <c r="J441" s="82"/>
      <c r="K441" s="82"/>
      <c r="L441" s="82"/>
      <c r="M441" s="94"/>
      <c r="N441" s="82"/>
      <c r="O441" s="82"/>
      <c r="P441" s="82"/>
      <c r="Q441" s="82"/>
    </row>
    <row r="442" spans="3:17" ht="16.5" customHeight="1" x14ac:dyDescent="0.25">
      <c r="C442" s="80" t="s">
        <v>86</v>
      </c>
      <c r="D442" s="82"/>
      <c r="E442" s="82"/>
      <c r="F442" s="82"/>
      <c r="G442" s="82"/>
      <c r="H442" s="82"/>
      <c r="I442" s="82"/>
      <c r="J442" s="82"/>
      <c r="K442" s="82"/>
      <c r="L442" s="82"/>
      <c r="M442" s="94"/>
      <c r="N442" s="82"/>
      <c r="O442" s="82"/>
      <c r="P442" s="82"/>
      <c r="Q442" s="82"/>
    </row>
    <row r="443" spans="3:17" ht="17.25" customHeight="1" x14ac:dyDescent="0.25">
      <c r="C443" s="33" t="s">
        <v>14</v>
      </c>
      <c r="D443" s="82"/>
      <c r="E443" s="82"/>
      <c r="F443" s="82"/>
      <c r="G443" s="82"/>
      <c r="H443" s="82"/>
      <c r="I443" s="82"/>
      <c r="J443" s="82"/>
      <c r="K443" s="82"/>
      <c r="L443" s="82"/>
      <c r="M443" s="94"/>
      <c r="N443" s="82"/>
      <c r="O443" s="82"/>
      <c r="P443" s="82"/>
      <c r="Q443" s="82"/>
    </row>
    <row r="444" spans="3:17" x14ac:dyDescent="0.25">
      <c r="C444" s="33" t="s">
        <v>268</v>
      </c>
    </row>
    <row r="445" spans="3:17" ht="30" customHeight="1" x14ac:dyDescent="0.25">
      <c r="C445" s="549" t="s">
        <v>271</v>
      </c>
      <c r="D445" s="549"/>
      <c r="E445" s="549"/>
      <c r="F445" s="549"/>
      <c r="G445" s="549"/>
      <c r="H445" s="549"/>
      <c r="I445" s="549"/>
      <c r="J445" s="549"/>
      <c r="K445" s="549"/>
      <c r="L445" s="549"/>
      <c r="M445" s="549"/>
      <c r="N445" s="549"/>
      <c r="O445" s="549"/>
      <c r="P445" s="549"/>
      <c r="Q445" s="549"/>
    </row>
    <row r="447" spans="3:17" x14ac:dyDescent="0.25">
      <c r="C447" s="80" t="s">
        <v>87</v>
      </c>
      <c r="D447" s="82"/>
      <c r="E447" s="82"/>
      <c r="F447" s="82"/>
      <c r="G447" s="82"/>
      <c r="H447" s="82"/>
      <c r="I447" s="82"/>
      <c r="J447" s="82"/>
    </row>
    <row r="448" spans="3:17" x14ac:dyDescent="0.25">
      <c r="C448" s="33" t="s">
        <v>14</v>
      </c>
      <c r="D448" s="82"/>
      <c r="E448" s="82"/>
      <c r="F448" s="82"/>
      <c r="G448" s="82"/>
      <c r="H448" s="82"/>
      <c r="I448" s="82"/>
      <c r="J448" s="82"/>
    </row>
    <row r="449" spans="3:17" x14ac:dyDescent="0.25">
      <c r="C449" s="33" t="s">
        <v>272</v>
      </c>
    </row>
    <row r="451" spans="3:17" x14ac:dyDescent="0.25">
      <c r="C451" s="80" t="s">
        <v>88</v>
      </c>
    </row>
    <row r="452" spans="3:17" x14ac:dyDescent="0.25">
      <c r="C452" s="33" t="s">
        <v>14</v>
      </c>
    </row>
    <row r="453" spans="3:17" x14ac:dyDescent="0.25">
      <c r="C453" s="33" t="s">
        <v>270</v>
      </c>
    </row>
    <row r="454" spans="3:17" x14ac:dyDescent="0.25">
      <c r="C454" s="33"/>
    </row>
    <row r="455" spans="3:17" s="32" customFormat="1" x14ac:dyDescent="0.25">
      <c r="C455" s="31" t="s">
        <v>89</v>
      </c>
      <c r="M455" s="100"/>
    </row>
    <row r="456" spans="3:17" x14ac:dyDescent="0.25">
      <c r="C456" s="33" t="s">
        <v>14</v>
      </c>
    </row>
    <row r="457" spans="3:17" x14ac:dyDescent="0.25">
      <c r="C457" s="33" t="s">
        <v>273</v>
      </c>
    </row>
    <row r="459" spans="3:17" s="32" customFormat="1" x14ac:dyDescent="0.25">
      <c r="C459" s="31" t="s">
        <v>90</v>
      </c>
      <c r="M459" s="100"/>
    </row>
    <row r="460" spans="3:17" s="32" customFormat="1" x14ac:dyDescent="0.25">
      <c r="C460" s="83" t="s">
        <v>91</v>
      </c>
      <c r="M460" s="100"/>
    </row>
    <row r="461" spans="3:17" ht="15" customHeight="1" x14ac:dyDescent="0.25">
      <c r="C461" s="587" t="s">
        <v>274</v>
      </c>
      <c r="D461" s="588"/>
      <c r="E461" s="588"/>
      <c r="F461" s="588"/>
      <c r="G461" s="588"/>
      <c r="H461" s="588"/>
      <c r="I461" s="588"/>
      <c r="J461" s="588"/>
      <c r="K461" s="588"/>
      <c r="L461" s="588"/>
      <c r="M461" s="588"/>
      <c r="N461" s="588"/>
      <c r="O461" s="588"/>
      <c r="P461" s="588"/>
      <c r="Q461" s="589"/>
    </row>
    <row r="462" spans="3:17" x14ac:dyDescent="0.25">
      <c r="C462" s="558"/>
      <c r="D462" s="559"/>
      <c r="E462" s="559"/>
      <c r="F462" s="559"/>
      <c r="G462" s="559"/>
      <c r="H462" s="559"/>
      <c r="I462" s="559"/>
      <c r="J462" s="559"/>
      <c r="K462" s="559"/>
      <c r="L462" s="559"/>
      <c r="M462" s="559"/>
      <c r="N462" s="559"/>
      <c r="O462" s="559"/>
      <c r="P462" s="559"/>
      <c r="Q462" s="560"/>
    </row>
    <row r="463" spans="3:17" x14ac:dyDescent="0.25">
      <c r="C463" s="40"/>
      <c r="D463" s="41"/>
      <c r="E463" s="41"/>
      <c r="F463" s="41"/>
      <c r="G463" s="41"/>
      <c r="H463" s="41"/>
      <c r="I463" s="41"/>
      <c r="J463" s="41"/>
      <c r="K463" s="41"/>
      <c r="L463" s="41"/>
      <c r="M463" s="120"/>
      <c r="N463" s="41"/>
      <c r="O463" s="41"/>
      <c r="P463" s="41"/>
      <c r="Q463" s="42"/>
    </row>
    <row r="464" spans="3:17" x14ac:dyDescent="0.25">
      <c r="C464" s="47" t="s">
        <v>20</v>
      </c>
      <c r="D464" s="41"/>
      <c r="E464" s="41"/>
      <c r="F464" s="41"/>
      <c r="G464" s="41"/>
      <c r="H464" s="41"/>
      <c r="I464" s="41"/>
      <c r="J464" s="41"/>
      <c r="K464" s="41"/>
      <c r="L464" s="41"/>
      <c r="M464" s="120"/>
      <c r="N464" s="41"/>
      <c r="O464" s="41"/>
      <c r="P464" s="41"/>
      <c r="Q464" s="42"/>
    </row>
    <row r="465" spans="3:17" ht="9" customHeight="1" x14ac:dyDescent="0.25">
      <c r="C465" s="40"/>
      <c r="D465" s="41"/>
      <c r="E465" s="41"/>
      <c r="F465" s="41"/>
      <c r="G465" s="41"/>
      <c r="H465" s="41"/>
      <c r="I465" s="41"/>
      <c r="J465" s="41"/>
      <c r="K465" s="41"/>
      <c r="L465" s="41"/>
      <c r="M465" s="120"/>
      <c r="N465" s="41"/>
      <c r="O465" s="41"/>
      <c r="P465" s="41"/>
      <c r="Q465" s="42"/>
    </row>
    <row r="466" spans="3:17" x14ac:dyDescent="0.25">
      <c r="C466" s="40"/>
      <c r="D466" s="41"/>
      <c r="E466" s="41"/>
      <c r="F466" s="41"/>
      <c r="G466" s="41"/>
      <c r="H466" s="41"/>
      <c r="I466" s="41"/>
      <c r="J466" s="41"/>
      <c r="K466" s="41"/>
      <c r="L466" s="41"/>
      <c r="M466" s="120"/>
      <c r="N466" s="41"/>
      <c r="O466" s="41"/>
      <c r="P466" s="41"/>
      <c r="Q466" s="42"/>
    </row>
    <row r="467" spans="3:17" x14ac:dyDescent="0.25">
      <c r="C467" s="40"/>
      <c r="D467" s="48"/>
      <c r="E467" s="41"/>
      <c r="F467" s="41"/>
      <c r="G467" s="41"/>
      <c r="H467" s="41"/>
      <c r="I467" s="41"/>
      <c r="J467" s="41"/>
      <c r="K467" s="41"/>
      <c r="L467" s="41"/>
      <c r="M467" s="120"/>
      <c r="N467" s="41"/>
      <c r="O467" s="41"/>
      <c r="P467" s="41"/>
      <c r="Q467" s="42"/>
    </row>
    <row r="468" spans="3:17" x14ac:dyDescent="0.25">
      <c r="C468" s="40"/>
      <c r="D468" s="48"/>
      <c r="E468" s="41"/>
      <c r="F468" s="41"/>
      <c r="G468" s="41"/>
      <c r="H468" s="41"/>
      <c r="I468" s="41"/>
      <c r="J468" s="41"/>
      <c r="K468" s="41"/>
      <c r="L468" s="41"/>
      <c r="M468" s="120"/>
      <c r="N468" s="41"/>
      <c r="O468" s="41"/>
      <c r="P468" s="41"/>
      <c r="Q468" s="42"/>
    </row>
    <row r="469" spans="3:17" x14ac:dyDescent="0.25">
      <c r="C469" s="40"/>
      <c r="D469" s="48"/>
      <c r="E469" s="41"/>
      <c r="F469" s="41"/>
      <c r="G469" s="41"/>
      <c r="H469" s="41"/>
      <c r="I469" s="41"/>
      <c r="J469" s="41"/>
      <c r="K469" s="41"/>
      <c r="L469" s="41"/>
      <c r="M469" s="120"/>
      <c r="N469" s="41"/>
      <c r="O469" s="41"/>
      <c r="P469" s="41"/>
      <c r="Q469" s="42"/>
    </row>
    <row r="470" spans="3:17" x14ac:dyDescent="0.25">
      <c r="C470" s="40"/>
      <c r="D470" s="48"/>
      <c r="E470" s="41"/>
      <c r="F470" s="41"/>
      <c r="G470" s="41"/>
      <c r="H470" s="41"/>
      <c r="I470" s="41"/>
      <c r="J470" s="41"/>
      <c r="K470" s="41"/>
      <c r="L470" s="41"/>
      <c r="M470" s="120"/>
      <c r="N470" s="41"/>
      <c r="O470" s="41"/>
      <c r="P470" s="41"/>
      <c r="Q470" s="42"/>
    </row>
    <row r="471" spans="3:17" x14ac:dyDescent="0.25">
      <c r="C471" s="40"/>
      <c r="D471" s="48"/>
      <c r="E471" s="41"/>
      <c r="F471" s="41"/>
      <c r="G471" s="41"/>
      <c r="H471" s="41"/>
      <c r="I471" s="41"/>
      <c r="J471" s="41"/>
      <c r="K471" s="41"/>
      <c r="L471" s="41"/>
      <c r="M471" s="120"/>
      <c r="N471" s="41"/>
      <c r="O471" s="41"/>
      <c r="P471" s="41"/>
      <c r="Q471" s="42"/>
    </row>
    <row r="472" spans="3:17" x14ac:dyDescent="0.25">
      <c r="C472" s="40"/>
      <c r="D472" s="48"/>
      <c r="E472" s="41"/>
      <c r="F472" s="41"/>
      <c r="G472" s="41"/>
      <c r="H472" s="41"/>
      <c r="I472" s="41"/>
      <c r="J472" s="41"/>
      <c r="K472" s="41"/>
      <c r="L472" s="41"/>
      <c r="M472" s="120"/>
      <c r="N472" s="41"/>
      <c r="O472" s="41"/>
      <c r="P472" s="41"/>
      <c r="Q472" s="42"/>
    </row>
    <row r="473" spans="3:17" x14ac:dyDescent="0.25">
      <c r="C473" s="40"/>
      <c r="D473" s="48"/>
      <c r="E473" s="41"/>
      <c r="F473" s="41"/>
      <c r="G473" s="41"/>
      <c r="H473" s="41"/>
      <c r="I473" s="41"/>
      <c r="J473" s="41"/>
      <c r="K473" s="41"/>
      <c r="L473" s="41"/>
      <c r="M473" s="120"/>
      <c r="N473" s="41"/>
      <c r="O473" s="41"/>
      <c r="P473" s="41"/>
      <c r="Q473" s="42"/>
    </row>
    <row r="474" spans="3:17" x14ac:dyDescent="0.25">
      <c r="C474" s="40"/>
      <c r="D474" s="48"/>
      <c r="E474" s="41"/>
      <c r="F474" s="41"/>
      <c r="G474" s="41"/>
      <c r="H474" s="41"/>
      <c r="I474" s="41"/>
      <c r="J474" s="41"/>
      <c r="K474" s="41"/>
      <c r="L474" s="41"/>
      <c r="M474" s="120"/>
      <c r="N474" s="41"/>
      <c r="O474" s="41"/>
      <c r="P474" s="41"/>
      <c r="Q474" s="42"/>
    </row>
    <row r="475" spans="3:17" x14ac:dyDescent="0.25">
      <c r="C475" s="40"/>
      <c r="D475" s="48"/>
      <c r="E475" s="41"/>
      <c r="F475" s="41"/>
      <c r="G475" s="41"/>
      <c r="H475" s="41"/>
      <c r="I475" s="41"/>
      <c r="J475" s="41"/>
      <c r="K475" s="41"/>
      <c r="L475" s="41"/>
      <c r="M475" s="120"/>
      <c r="N475" s="41"/>
      <c r="O475" s="41"/>
      <c r="P475" s="41"/>
      <c r="Q475" s="42"/>
    </row>
    <row r="476" spans="3:17" x14ac:dyDescent="0.25">
      <c r="C476" s="40"/>
      <c r="D476" s="48"/>
      <c r="E476" s="41"/>
      <c r="F476" s="41"/>
      <c r="G476" s="41"/>
      <c r="H476" s="41"/>
      <c r="I476" s="41"/>
      <c r="J476" s="41"/>
      <c r="K476" s="41"/>
      <c r="L476" s="41"/>
      <c r="M476" s="120"/>
      <c r="N476" s="41"/>
      <c r="O476" s="41"/>
      <c r="P476" s="41"/>
      <c r="Q476" s="42"/>
    </row>
    <row r="477" spans="3:17" x14ac:dyDescent="0.25">
      <c r="C477" s="40"/>
      <c r="D477" s="48"/>
      <c r="E477" s="41"/>
      <c r="F477" s="41"/>
      <c r="G477" s="41"/>
      <c r="H477" s="41"/>
      <c r="I477" s="41"/>
      <c r="J477" s="41"/>
      <c r="K477" s="41"/>
      <c r="L477" s="41"/>
      <c r="M477" s="120"/>
      <c r="N477" s="41"/>
      <c r="O477" s="41"/>
      <c r="P477" s="41"/>
      <c r="Q477" s="42"/>
    </row>
    <row r="478" spans="3:17" x14ac:dyDescent="0.25">
      <c r="C478" s="40"/>
      <c r="D478" s="41"/>
      <c r="E478" s="41"/>
      <c r="F478" s="41"/>
      <c r="G478" s="41"/>
      <c r="H478" s="41"/>
      <c r="I478" s="41"/>
      <c r="J478" s="41"/>
      <c r="K478" s="41"/>
      <c r="L478" s="41"/>
      <c r="M478" s="120"/>
      <c r="N478" s="41"/>
      <c r="O478" s="41"/>
      <c r="P478" s="41"/>
      <c r="Q478" s="42"/>
    </row>
    <row r="479" spans="3:17" x14ac:dyDescent="0.25">
      <c r="C479" s="40"/>
      <c r="D479" s="41"/>
      <c r="E479" s="41"/>
      <c r="F479" s="41"/>
      <c r="G479" s="41"/>
      <c r="H479" s="41"/>
      <c r="I479" s="41"/>
      <c r="J479" s="41"/>
      <c r="K479" s="41"/>
      <c r="L479" s="41"/>
      <c r="M479" s="120"/>
      <c r="N479" s="41"/>
      <c r="O479" s="41"/>
      <c r="P479" s="41"/>
      <c r="Q479" s="42"/>
    </row>
    <row r="480" spans="3:17" x14ac:dyDescent="0.25">
      <c r="C480" s="40"/>
      <c r="D480" s="41"/>
      <c r="E480" s="41"/>
      <c r="F480" s="41"/>
      <c r="G480" s="41"/>
      <c r="H480" s="41"/>
      <c r="I480" s="41"/>
      <c r="J480" s="41"/>
      <c r="K480" s="41"/>
      <c r="L480" s="41"/>
      <c r="M480" s="120"/>
      <c r="N480" s="41"/>
      <c r="O480" s="41"/>
      <c r="P480" s="41"/>
      <c r="Q480" s="42"/>
    </row>
    <row r="481" spans="2:17" x14ac:dyDescent="0.25">
      <c r="C481" s="40"/>
      <c r="D481" s="41"/>
      <c r="E481" s="41"/>
      <c r="F481" s="41"/>
      <c r="G481" s="41"/>
      <c r="H481" s="41"/>
      <c r="I481" s="41"/>
      <c r="J481" s="41"/>
      <c r="K481" s="41"/>
      <c r="L481" s="41"/>
      <c r="M481" s="120"/>
      <c r="N481" s="41"/>
      <c r="O481" s="41"/>
      <c r="P481" s="41"/>
      <c r="Q481" s="42"/>
    </row>
    <row r="482" spans="2:17" x14ac:dyDescent="0.25">
      <c r="C482" s="40"/>
      <c r="D482" s="41"/>
      <c r="E482" s="41"/>
      <c r="F482" s="41"/>
      <c r="G482" s="41"/>
      <c r="H482" s="41"/>
      <c r="I482" s="41"/>
      <c r="J482" s="41"/>
      <c r="K482" s="41"/>
      <c r="L482" s="41"/>
      <c r="M482" s="120"/>
      <c r="N482" s="41"/>
      <c r="O482" s="41"/>
      <c r="P482" s="41"/>
      <c r="Q482" s="42"/>
    </row>
    <row r="483" spans="2:17" x14ac:dyDescent="0.25">
      <c r="C483" s="40"/>
      <c r="D483" s="41"/>
      <c r="E483" s="41"/>
      <c r="F483" s="41"/>
      <c r="G483" s="41"/>
      <c r="H483" s="41"/>
      <c r="I483" s="41"/>
      <c r="J483" s="41"/>
      <c r="K483" s="41"/>
      <c r="L483" s="41"/>
      <c r="M483" s="120"/>
      <c r="N483" s="41"/>
      <c r="O483" s="41"/>
      <c r="P483" s="41"/>
      <c r="Q483" s="42"/>
    </row>
    <row r="484" spans="2:17" x14ac:dyDescent="0.25">
      <c r="C484" s="35" t="s">
        <v>275</v>
      </c>
      <c r="D484" s="41"/>
      <c r="E484" s="41"/>
      <c r="F484" s="41"/>
      <c r="G484" s="41"/>
      <c r="H484" s="41"/>
      <c r="I484" s="41"/>
      <c r="J484" s="41"/>
      <c r="K484" s="41"/>
      <c r="L484" s="41"/>
      <c r="M484" s="120"/>
      <c r="N484" s="41"/>
      <c r="O484" s="41"/>
      <c r="P484" s="41"/>
      <c r="Q484" s="42"/>
    </row>
    <row r="485" spans="2:17" x14ac:dyDescent="0.25">
      <c r="B485" s="38"/>
      <c r="C485" s="49"/>
      <c r="D485" s="43"/>
      <c r="E485" s="43"/>
      <c r="F485" s="43"/>
      <c r="G485" s="43"/>
      <c r="H485" s="43"/>
      <c r="I485" s="43"/>
      <c r="J485" s="43"/>
      <c r="K485" s="43"/>
      <c r="L485" s="43"/>
      <c r="M485" s="122"/>
      <c r="N485" s="43"/>
      <c r="O485" s="43"/>
      <c r="P485" s="43"/>
      <c r="Q485" s="44"/>
    </row>
    <row r="487" spans="2:17" x14ac:dyDescent="0.25">
      <c r="C487" s="83" t="s">
        <v>92</v>
      </c>
      <c r="D487" s="32"/>
      <c r="E487" s="32"/>
      <c r="F487" s="32"/>
      <c r="G487" s="32"/>
      <c r="H487" s="32"/>
    </row>
    <row r="488" spans="2:17" x14ac:dyDescent="0.25">
      <c r="C488" s="33" t="s">
        <v>14</v>
      </c>
    </row>
    <row r="489" spans="2:17" x14ac:dyDescent="0.25">
      <c r="C489" s="33" t="s">
        <v>287</v>
      </c>
    </row>
    <row r="491" spans="2:17" x14ac:dyDescent="0.25">
      <c r="C491" s="80" t="s">
        <v>276</v>
      </c>
    </row>
    <row r="492" spans="2:17" x14ac:dyDescent="0.25">
      <c r="C492" s="33" t="s">
        <v>14</v>
      </c>
    </row>
    <row r="493" spans="2:17" x14ac:dyDescent="0.25">
      <c r="C493" s="33" t="s">
        <v>288</v>
      </c>
      <c r="D493" s="34"/>
      <c r="E493" s="34"/>
      <c r="F493" s="34"/>
      <c r="G493" s="34"/>
      <c r="H493" s="34"/>
      <c r="I493" s="34"/>
      <c r="J493" s="34"/>
      <c r="K493" s="34"/>
      <c r="L493" s="34"/>
      <c r="M493" s="118"/>
      <c r="N493" s="34"/>
      <c r="O493" s="34"/>
      <c r="P493" s="34"/>
      <c r="Q493" s="34"/>
    </row>
    <row r="494" spans="2:17" ht="30.75" customHeight="1" x14ac:dyDescent="0.25">
      <c r="C494" s="572" t="s">
        <v>289</v>
      </c>
      <c r="D494" s="572"/>
      <c r="E494" s="572"/>
      <c r="F494" s="572"/>
      <c r="G494" s="572"/>
      <c r="H494" s="572"/>
      <c r="I494" s="572"/>
      <c r="J494" s="572"/>
      <c r="K494" s="572"/>
      <c r="L494" s="572"/>
      <c r="M494" s="572"/>
      <c r="N494" s="572"/>
      <c r="O494" s="572"/>
      <c r="P494" s="572"/>
      <c r="Q494" s="572"/>
    </row>
    <row r="495" spans="2:17" x14ac:dyDescent="0.25">
      <c r="C495" s="33" t="s">
        <v>290</v>
      </c>
      <c r="D495" s="78"/>
      <c r="E495" s="78"/>
      <c r="F495" s="78"/>
      <c r="G495" s="78"/>
      <c r="H495" s="78"/>
      <c r="I495" s="78"/>
      <c r="J495" s="78"/>
      <c r="K495" s="78"/>
      <c r="L495" s="78"/>
      <c r="M495" s="118"/>
      <c r="N495" s="78"/>
      <c r="O495" s="78"/>
      <c r="P495" s="78"/>
      <c r="Q495" s="78"/>
    </row>
    <row r="496" spans="2:17" x14ac:dyDescent="0.25">
      <c r="C496" s="86"/>
      <c r="D496" s="32"/>
      <c r="E496" s="32"/>
      <c r="F496" s="32"/>
      <c r="G496" s="32"/>
      <c r="H496" s="32"/>
      <c r="I496" s="32"/>
      <c r="J496" s="32"/>
      <c r="K496" s="32"/>
      <c r="L496" s="32"/>
      <c r="N496" s="32"/>
      <c r="O496" s="32"/>
      <c r="P496" s="32"/>
      <c r="Q496" s="32"/>
    </row>
    <row r="497" spans="3:17" x14ac:dyDescent="0.25">
      <c r="C497" s="31" t="s">
        <v>277</v>
      </c>
      <c r="D497" s="32"/>
      <c r="E497" s="32"/>
      <c r="F497" s="32"/>
      <c r="G497" s="32"/>
      <c r="H497" s="32"/>
      <c r="I497" s="32"/>
      <c r="J497" s="32"/>
      <c r="K497" s="32"/>
      <c r="L497" s="32"/>
      <c r="N497" s="32"/>
      <c r="O497" s="32"/>
      <c r="P497" s="32"/>
      <c r="Q497" s="32"/>
    </row>
    <row r="498" spans="3:17" ht="15" customHeight="1" x14ac:dyDescent="0.25">
      <c r="C498" s="550" t="s">
        <v>21</v>
      </c>
      <c r="D498" s="551"/>
      <c r="E498" s="551"/>
      <c r="F498" s="551"/>
      <c r="G498" s="551"/>
      <c r="H498" s="551"/>
      <c r="I498" s="551"/>
      <c r="J498" s="551"/>
      <c r="K498" s="551"/>
      <c r="L498" s="551"/>
      <c r="M498" s="551"/>
      <c r="N498" s="551"/>
      <c r="O498" s="551"/>
      <c r="P498" s="551"/>
      <c r="Q498" s="552"/>
    </row>
    <row r="499" spans="3:17" x14ac:dyDescent="0.25">
      <c r="C499" s="553"/>
      <c r="D499" s="554"/>
      <c r="E499" s="554"/>
      <c r="F499" s="554"/>
      <c r="G499" s="554"/>
      <c r="H499" s="554"/>
      <c r="I499" s="554"/>
      <c r="J499" s="554"/>
      <c r="K499" s="554"/>
      <c r="L499" s="554"/>
      <c r="M499" s="554"/>
      <c r="N499" s="554"/>
      <c r="O499" s="554"/>
      <c r="P499" s="554"/>
      <c r="Q499" s="555"/>
    </row>
    <row r="500" spans="3:17" x14ac:dyDescent="0.25">
      <c r="C500" s="87"/>
      <c r="D500" s="88" t="s">
        <v>22</v>
      </c>
      <c r="E500" s="89"/>
      <c r="F500" s="89"/>
      <c r="G500" s="89"/>
      <c r="H500" s="89"/>
      <c r="I500" s="89"/>
      <c r="J500" s="89"/>
      <c r="K500" s="89"/>
      <c r="L500" s="89"/>
      <c r="M500" s="120"/>
      <c r="N500" s="89"/>
      <c r="O500" s="89"/>
      <c r="P500" s="89"/>
      <c r="Q500" s="90"/>
    </row>
    <row r="501" spans="3:17" x14ac:dyDescent="0.25">
      <c r="C501" s="40"/>
      <c r="D501" s="50" t="s">
        <v>23</v>
      </c>
      <c r="E501" s="41"/>
      <c r="F501" s="41"/>
      <c r="G501" s="41"/>
      <c r="H501" s="41"/>
      <c r="I501" s="41"/>
      <c r="J501" s="41"/>
      <c r="K501" s="41"/>
      <c r="L501" s="41"/>
      <c r="M501" s="120"/>
      <c r="N501" s="41"/>
      <c r="O501" s="41"/>
      <c r="P501" s="41"/>
      <c r="Q501" s="42"/>
    </row>
    <row r="502" spans="3:17" ht="6.75" customHeight="1" x14ac:dyDescent="0.25">
      <c r="C502" s="40"/>
      <c r="D502" s="41"/>
      <c r="E502" s="41"/>
      <c r="F502" s="41"/>
      <c r="G502" s="41"/>
      <c r="H502" s="41"/>
      <c r="I502" s="41"/>
      <c r="J502" s="41"/>
      <c r="K502" s="41"/>
      <c r="L502" s="41"/>
      <c r="M502" s="120"/>
      <c r="N502" s="41"/>
      <c r="O502" s="41"/>
      <c r="P502" s="41"/>
      <c r="Q502" s="42"/>
    </row>
    <row r="503" spans="3:17" x14ac:dyDescent="0.25">
      <c r="C503" s="40"/>
      <c r="D503" s="51"/>
      <c r="E503" s="51" t="s">
        <v>24</v>
      </c>
      <c r="F503" s="41"/>
      <c r="G503" s="41"/>
      <c r="H503" s="41"/>
      <c r="I503" s="41"/>
      <c r="J503" s="41"/>
      <c r="K503" s="41"/>
      <c r="L503" s="41"/>
      <c r="M503" s="120"/>
      <c r="N503" s="41"/>
      <c r="O503" s="41"/>
      <c r="P503" s="41"/>
      <c r="Q503" s="42"/>
    </row>
    <row r="504" spans="3:17" x14ac:dyDescent="0.25">
      <c r="C504" s="40"/>
      <c r="D504" s="51"/>
      <c r="E504" s="51" t="s">
        <v>25</v>
      </c>
      <c r="F504" s="41"/>
      <c r="G504" s="41"/>
      <c r="H504" s="41"/>
      <c r="I504" s="41"/>
      <c r="J504" s="41"/>
      <c r="K504" s="41"/>
      <c r="L504" s="41"/>
      <c r="M504" s="120"/>
      <c r="N504" s="41"/>
      <c r="O504" s="41"/>
      <c r="P504" s="41"/>
      <c r="Q504" s="42"/>
    </row>
    <row r="505" spans="3:17" x14ac:dyDescent="0.25">
      <c r="C505" s="40"/>
      <c r="D505" s="51"/>
      <c r="E505" s="51" t="s">
        <v>26</v>
      </c>
      <c r="F505" s="41"/>
      <c r="G505" s="41"/>
      <c r="H505" s="41"/>
      <c r="I505" s="41"/>
      <c r="J505" s="41"/>
      <c r="K505" s="41"/>
      <c r="L505" s="41"/>
      <c r="M505" s="120"/>
      <c r="N505" s="41"/>
      <c r="O505" s="41"/>
      <c r="P505" s="41"/>
      <c r="Q505" s="42"/>
    </row>
    <row r="506" spans="3:17" x14ac:dyDescent="0.25">
      <c r="C506" s="40"/>
      <c r="D506" s="51"/>
      <c r="E506" s="51" t="s">
        <v>27</v>
      </c>
      <c r="F506" s="41"/>
      <c r="G506" s="41"/>
      <c r="H506" s="41"/>
      <c r="I506" s="41"/>
      <c r="J506" s="41"/>
      <c r="K506" s="41"/>
      <c r="L506" s="41"/>
      <c r="M506" s="120"/>
      <c r="N506" s="41"/>
      <c r="O506" s="41"/>
      <c r="P506" s="41"/>
      <c r="Q506" s="42"/>
    </row>
    <row r="507" spans="3:17" x14ac:dyDescent="0.25">
      <c r="C507" s="35" t="s">
        <v>17</v>
      </c>
      <c r="D507" s="41"/>
      <c r="E507" s="41"/>
      <c r="F507" s="41"/>
      <c r="G507" s="41"/>
      <c r="H507" s="41"/>
      <c r="I507" s="41"/>
      <c r="J507" s="41"/>
      <c r="K507" s="41"/>
      <c r="L507" s="41"/>
      <c r="M507" s="120"/>
      <c r="N507" s="41"/>
      <c r="O507" s="41"/>
      <c r="P507" s="41"/>
      <c r="Q507" s="42"/>
    </row>
    <row r="508" spans="3:17" x14ac:dyDescent="0.25">
      <c r="C508" s="37" t="s">
        <v>291</v>
      </c>
      <c r="D508" s="43"/>
      <c r="E508" s="43"/>
      <c r="F508" s="43"/>
      <c r="G508" s="43"/>
      <c r="H508" s="43"/>
      <c r="I508" s="43"/>
      <c r="J508" s="43"/>
      <c r="K508" s="43"/>
      <c r="L508" s="43"/>
      <c r="M508" s="122"/>
      <c r="N508" s="43"/>
      <c r="O508" s="43"/>
      <c r="P508" s="43"/>
      <c r="Q508" s="44"/>
    </row>
    <row r="510" spans="3:17" x14ac:dyDescent="0.25">
      <c r="C510" s="80" t="s">
        <v>278</v>
      </c>
    </row>
    <row r="511" spans="3:17" x14ac:dyDescent="0.25">
      <c r="C511" s="33" t="s">
        <v>14</v>
      </c>
    </row>
    <row r="512" spans="3:17" x14ac:dyDescent="0.25">
      <c r="C512" s="33" t="s">
        <v>288</v>
      </c>
    </row>
    <row r="514" spans="3:17" x14ac:dyDescent="0.25">
      <c r="C514" s="80" t="s">
        <v>279</v>
      </c>
    </row>
    <row r="515" spans="3:17" x14ac:dyDescent="0.25">
      <c r="C515" s="33" t="s">
        <v>14</v>
      </c>
    </row>
    <row r="516" spans="3:17" s="91" customFormat="1" ht="42.75" customHeight="1" x14ac:dyDescent="0.25">
      <c r="C516" s="547" t="s">
        <v>292</v>
      </c>
      <c r="D516" s="547"/>
      <c r="E516" s="547"/>
      <c r="F516" s="547"/>
      <c r="G516" s="547"/>
      <c r="H516" s="547"/>
      <c r="I516" s="547"/>
      <c r="J516" s="547"/>
      <c r="K516" s="547"/>
      <c r="L516" s="547"/>
      <c r="M516" s="547"/>
      <c r="N516" s="547"/>
      <c r="O516" s="547"/>
      <c r="P516" s="547"/>
      <c r="Q516" s="547"/>
    </row>
    <row r="517" spans="3:17" x14ac:dyDescent="0.25">
      <c r="C517" s="80" t="s">
        <v>293</v>
      </c>
    </row>
    <row r="518" spans="3:17" x14ac:dyDescent="0.25">
      <c r="C518" s="33" t="s">
        <v>14</v>
      </c>
    </row>
    <row r="519" spans="3:17" x14ac:dyDescent="0.25">
      <c r="C519" s="33" t="s">
        <v>294</v>
      </c>
    </row>
    <row r="520" spans="3:17" x14ac:dyDescent="0.25">
      <c r="C520" s="33" t="s">
        <v>295</v>
      </c>
    </row>
    <row r="521" spans="3:17" x14ac:dyDescent="0.25">
      <c r="C521" s="33" t="s">
        <v>296</v>
      </c>
    </row>
    <row r="522" spans="3:17" x14ac:dyDescent="0.25">
      <c r="C522" s="33" t="s">
        <v>297</v>
      </c>
    </row>
    <row r="523" spans="3:17" x14ac:dyDescent="0.25">
      <c r="C523" s="169" t="s">
        <v>298</v>
      </c>
    </row>
    <row r="524" spans="3:17" x14ac:dyDescent="0.25">
      <c r="C524" s="33" t="s">
        <v>288</v>
      </c>
    </row>
    <row r="525" spans="3:17" x14ac:dyDescent="0.25">
      <c r="C525" s="33"/>
      <c r="M525" s="353"/>
    </row>
    <row r="526" spans="3:17" x14ac:dyDescent="0.25">
      <c r="C526" s="80" t="s">
        <v>280</v>
      </c>
    </row>
    <row r="527" spans="3:17" x14ac:dyDescent="0.25">
      <c r="C527" s="33" t="s">
        <v>14</v>
      </c>
    </row>
    <row r="528" spans="3:17" x14ac:dyDescent="0.25">
      <c r="C528" s="33" t="s">
        <v>299</v>
      </c>
    </row>
    <row r="529" spans="3:17" ht="32.25" customHeight="1" x14ac:dyDescent="0.25">
      <c r="C529" s="547" t="s">
        <v>300</v>
      </c>
      <c r="D529" s="547"/>
      <c r="E529" s="547"/>
      <c r="F529" s="547"/>
      <c r="G529" s="547"/>
      <c r="H529" s="547"/>
      <c r="I529" s="547"/>
      <c r="J529" s="547"/>
      <c r="K529" s="547"/>
      <c r="L529" s="547"/>
      <c r="M529" s="547"/>
      <c r="N529" s="547"/>
      <c r="O529" s="547"/>
      <c r="P529" s="547"/>
      <c r="Q529" s="547"/>
    </row>
  </sheetData>
  <sheetProtection algorithmName="SHA-512" hashValue="bObGfErCFsAzRDxlvqfMJUrav+LKH7y83uBEKd/VWd4Bjnzy6sv2vn8vgJmc0yx9s5JeoOueOa1uzVcRbPQ0HQ==" saltValue="pXoLxUrbOiYns5B8aL3gYQ==" spinCount="100000" sheet="1" objects="1" scenarios="1" selectLockedCells="1" selectUnlockedCells="1"/>
  <mergeCells count="51">
    <mergeCell ref="C104:N104"/>
    <mergeCell ref="D108:K108"/>
    <mergeCell ref="D73:K73"/>
    <mergeCell ref="B199:N199"/>
    <mergeCell ref="D213:K213"/>
    <mergeCell ref="C494:Q494"/>
    <mergeCell ref="C334:Q334"/>
    <mergeCell ref="C336:Q336"/>
    <mergeCell ref="C428:Q429"/>
    <mergeCell ref="D150:K150"/>
    <mergeCell ref="C158:N158"/>
    <mergeCell ref="C181:N181"/>
    <mergeCell ref="C303:O303"/>
    <mergeCell ref="C461:Q462"/>
    <mergeCell ref="D243:K243"/>
    <mergeCell ref="C290:F290"/>
    <mergeCell ref="C376:Q377"/>
    <mergeCell ref="D237:K237"/>
    <mergeCell ref="D231:K231"/>
    <mergeCell ref="C529:Q529"/>
    <mergeCell ref="D65:K67"/>
    <mergeCell ref="D93:K93"/>
    <mergeCell ref="D218:K218"/>
    <mergeCell ref="C440:Q440"/>
    <mergeCell ref="C445:Q445"/>
    <mergeCell ref="C516:Q516"/>
    <mergeCell ref="C498:Q499"/>
    <mergeCell ref="C298:O298"/>
    <mergeCell ref="C322:O322"/>
    <mergeCell ref="C324:O324"/>
    <mergeCell ref="C340:Q341"/>
    <mergeCell ref="C372:Q373"/>
    <mergeCell ref="C296:R296"/>
    <mergeCell ref="C379:Q380"/>
    <mergeCell ref="C299:O299"/>
    <mergeCell ref="B6:N6"/>
    <mergeCell ref="B10:N10"/>
    <mergeCell ref="D144:K144"/>
    <mergeCell ref="D232:K232"/>
    <mergeCell ref="D8:K8"/>
    <mergeCell ref="B44:N44"/>
    <mergeCell ref="D225:K226"/>
    <mergeCell ref="D219:K220"/>
    <mergeCell ref="B106:B122"/>
    <mergeCell ref="B160:B179"/>
    <mergeCell ref="B183:B197"/>
    <mergeCell ref="B124:N124"/>
    <mergeCell ref="D133:K133"/>
    <mergeCell ref="D25:K25"/>
    <mergeCell ref="D79:K79"/>
    <mergeCell ref="D96:K9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O13"/>
  <sheetViews>
    <sheetView zoomScale="85" zoomScaleNormal="85" workbookViewId="0">
      <selection activeCell="H9" sqref="H9"/>
    </sheetView>
  </sheetViews>
  <sheetFormatPr baseColWidth="10" defaultRowHeight="15" x14ac:dyDescent="0.25"/>
  <cols>
    <col min="1" max="1" width="4.7109375" style="17" customWidth="1"/>
    <col min="2" max="2" width="5.28515625" style="17" customWidth="1"/>
    <col min="3" max="3" width="11.42578125" style="17"/>
    <col min="4" max="4" width="4.140625" style="17" customWidth="1"/>
    <col min="5" max="5" width="13.42578125" style="17" customWidth="1"/>
    <col min="6" max="6" width="4.28515625" style="17" customWidth="1"/>
    <col min="7" max="7" width="13.85546875" style="17" customWidth="1"/>
    <col min="8" max="8" width="14.7109375" style="17" customWidth="1"/>
    <col min="9" max="12" width="11.42578125" style="17"/>
    <col min="13" max="13" width="11.42578125" style="17" customWidth="1"/>
    <col min="14" max="14" width="19.85546875" style="17" customWidth="1"/>
    <col min="15" max="15" width="21.5703125" style="17" customWidth="1"/>
    <col min="16" max="16384" width="11.42578125" style="17"/>
  </cols>
  <sheetData>
    <row r="6" spans="2:15" ht="35.25" customHeight="1" x14ac:dyDescent="0.25">
      <c r="B6" s="532" t="s">
        <v>138</v>
      </c>
      <c r="C6" s="532"/>
      <c r="D6" s="532"/>
      <c r="E6" s="532"/>
      <c r="F6" s="532"/>
      <c r="G6" s="532"/>
      <c r="H6" s="532"/>
      <c r="I6" s="532"/>
      <c r="J6" s="532"/>
      <c r="K6" s="532"/>
      <c r="L6" s="532"/>
      <c r="M6" s="532"/>
      <c r="N6" s="532"/>
      <c r="O6" s="532"/>
    </row>
    <row r="8" spans="2:15" ht="33.75" customHeight="1" x14ac:dyDescent="0.25">
      <c r="E8" s="196" t="s">
        <v>187</v>
      </c>
      <c r="G8" s="196" t="s">
        <v>188</v>
      </c>
    </row>
    <row r="9" spans="2:15" x14ac:dyDescent="0.25">
      <c r="C9" s="197" t="s">
        <v>189</v>
      </c>
      <c r="D9" s="100"/>
      <c r="E9" s="198">
        <f>'Puntuación vbles'!M8</f>
        <v>75</v>
      </c>
      <c r="F9" s="100"/>
      <c r="G9" s="198">
        <v>31</v>
      </c>
    </row>
    <row r="10" spans="2:15" x14ac:dyDescent="0.25">
      <c r="C10" s="100"/>
      <c r="D10" s="100"/>
      <c r="E10" s="100"/>
      <c r="F10" s="100"/>
      <c r="G10" s="100"/>
    </row>
    <row r="11" spans="2:15" x14ac:dyDescent="0.25">
      <c r="C11" s="199" t="s">
        <v>190</v>
      </c>
      <c r="D11" s="100"/>
      <c r="E11" s="200">
        <v>30</v>
      </c>
      <c r="F11" s="100"/>
      <c r="G11" s="201">
        <v>18</v>
      </c>
    </row>
    <row r="12" spans="2:15" x14ac:dyDescent="0.25">
      <c r="C12" s="100"/>
      <c r="D12" s="100"/>
      <c r="E12" s="100"/>
      <c r="F12" s="100"/>
      <c r="G12" s="100"/>
    </row>
    <row r="13" spans="2:15" x14ac:dyDescent="0.25">
      <c r="C13" s="202" t="s">
        <v>191</v>
      </c>
      <c r="D13" s="100"/>
      <c r="E13" s="203">
        <v>17</v>
      </c>
      <c r="F13" s="100"/>
      <c r="G13" s="203">
        <v>0</v>
      </c>
    </row>
  </sheetData>
  <sheetProtection algorithmName="SHA-512" hashValue="pKfjI0sZnrrB5SCFLgQ7/Khc87UYQOtBz9kh4G1JHqpgv989fHP4kGWvOAx18YF4aJXvpNWAyqNXvTSRcMVvfQ==" saltValue="ovpwX1m81KCl1HQAJle3GA==" spinCount="100000" sheet="1" objects="1" scenarios="1" selectLockedCells="1"/>
  <mergeCells count="1">
    <mergeCell ref="B6:O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4:R462"/>
  <sheetViews>
    <sheetView showGridLines="0" zoomScale="85" zoomScaleNormal="85" workbookViewId="0">
      <selection activeCell="E7" sqref="E7"/>
    </sheetView>
  </sheetViews>
  <sheetFormatPr baseColWidth="10" defaultRowHeight="15" x14ac:dyDescent="0.25"/>
  <cols>
    <col min="1" max="2" width="4.7109375" style="366" customWidth="1"/>
    <col min="3" max="3" width="11.7109375" style="367" customWidth="1"/>
    <col min="4" max="4" width="11.42578125" style="366"/>
    <col min="5" max="5" width="21.140625" style="366" customWidth="1"/>
    <col min="6" max="6" width="9.28515625" style="366" customWidth="1"/>
    <col min="7" max="7" width="10.42578125" style="366" customWidth="1"/>
    <col min="8" max="8" width="17.28515625" style="366" customWidth="1"/>
    <col min="9" max="9" width="6.85546875" style="366" customWidth="1"/>
    <col min="10" max="10" width="47.5703125" style="366" customWidth="1"/>
    <col min="11" max="11" width="2.7109375" style="366" customWidth="1"/>
    <col min="12" max="12" width="26" style="366" customWidth="1"/>
    <col min="13" max="13" width="26.28515625" style="366" customWidth="1"/>
    <col min="14" max="14" width="5.5703125" style="366" customWidth="1"/>
    <col min="15" max="15" width="11.42578125" style="366"/>
    <col min="16" max="16" width="13.5703125" style="366" bestFit="1" customWidth="1"/>
    <col min="17" max="17" width="11.42578125" style="366" customWidth="1"/>
    <col min="18" max="16384" width="11.42578125" style="366"/>
  </cols>
  <sheetData>
    <row r="4" spans="2:14" x14ac:dyDescent="0.25">
      <c r="D4" s="368"/>
    </row>
    <row r="5" spans="2:14" ht="14.25" customHeight="1" x14ac:dyDescent="0.25"/>
    <row r="6" spans="2:14" ht="35.25" customHeight="1" x14ac:dyDescent="0.25">
      <c r="B6" s="690" t="s">
        <v>138</v>
      </c>
      <c r="C6" s="690"/>
      <c r="D6" s="690"/>
      <c r="E6" s="690"/>
      <c r="F6" s="690"/>
      <c r="G6" s="690"/>
      <c r="H6" s="690"/>
      <c r="I6" s="690"/>
      <c r="J6" s="690"/>
      <c r="K6" s="690"/>
      <c r="L6" s="690"/>
      <c r="M6" s="690"/>
      <c r="N6" s="690"/>
    </row>
    <row r="7" spans="2:14" x14ac:dyDescent="0.25">
      <c r="C7" s="366"/>
    </row>
    <row r="8" spans="2:14" x14ac:dyDescent="0.25">
      <c r="C8" s="366" t="s">
        <v>44</v>
      </c>
      <c r="D8" s="369"/>
      <c r="E8" s="236"/>
    </row>
    <row r="9" spans="2:14" ht="9" customHeight="1" x14ac:dyDescent="0.25">
      <c r="C9" s="366"/>
      <c r="D9" s="369"/>
    </row>
    <row r="10" spans="2:14" x14ac:dyDescent="0.25">
      <c r="C10" s="366" t="s">
        <v>45</v>
      </c>
      <c r="D10" s="369"/>
      <c r="E10" s="236"/>
    </row>
    <row r="11" spans="2:14" ht="9" customHeight="1" x14ac:dyDescent="0.25">
      <c r="C11" s="366"/>
      <c r="D11" s="369"/>
    </row>
    <row r="12" spans="2:14" x14ac:dyDescent="0.25">
      <c r="C12" s="366" t="s">
        <v>39</v>
      </c>
      <c r="D12" s="369"/>
      <c r="E12" s="236"/>
    </row>
    <row r="13" spans="2:14" ht="9" customHeight="1" x14ac:dyDescent="0.25">
      <c r="C13" s="366"/>
      <c r="D13" s="369"/>
    </row>
    <row r="14" spans="2:14" x14ac:dyDescent="0.25">
      <c r="C14" s="366" t="s">
        <v>40</v>
      </c>
      <c r="E14" s="236"/>
    </row>
    <row r="15" spans="2:14" x14ac:dyDescent="0.25">
      <c r="C15" s="366"/>
    </row>
    <row r="16" spans="2:14" x14ac:dyDescent="0.25">
      <c r="C16" s="366" t="s">
        <v>195</v>
      </c>
    </row>
    <row r="17" spans="2:14" x14ac:dyDescent="0.25">
      <c r="D17" s="367"/>
      <c r="E17" s="367"/>
      <c r="G17" s="367"/>
      <c r="H17" s="367"/>
      <c r="I17" s="367"/>
      <c r="J17" s="367"/>
      <c r="K17" s="367"/>
      <c r="L17" s="367"/>
      <c r="M17" s="367"/>
    </row>
    <row r="18" spans="2:14" s="370" customFormat="1" ht="24.95" customHeight="1" x14ac:dyDescent="0.25">
      <c r="B18" s="691" t="s">
        <v>81</v>
      </c>
      <c r="C18" s="691"/>
      <c r="D18" s="691"/>
      <c r="E18" s="691"/>
      <c r="F18" s="691"/>
      <c r="G18" s="691"/>
      <c r="H18" s="691"/>
      <c r="I18" s="691"/>
      <c r="J18" s="691"/>
      <c r="K18" s="691"/>
      <c r="L18" s="691"/>
      <c r="M18" s="691"/>
      <c r="N18" s="692"/>
    </row>
    <row r="19" spans="2:14" ht="8.1" customHeight="1" x14ac:dyDescent="0.25"/>
    <row r="20" spans="2:14" x14ac:dyDescent="0.25">
      <c r="B20" s="371"/>
      <c r="C20" s="372"/>
      <c r="D20" s="373"/>
      <c r="E20" s="373"/>
      <c r="F20" s="373"/>
      <c r="G20" s="373"/>
      <c r="H20" s="373"/>
      <c r="I20" s="373"/>
      <c r="J20" s="373"/>
      <c r="K20" s="373"/>
      <c r="L20" s="373"/>
      <c r="M20" s="373"/>
      <c r="N20" s="374"/>
    </row>
    <row r="21" spans="2:14" x14ac:dyDescent="0.25">
      <c r="B21" s="375"/>
      <c r="C21" s="376"/>
      <c r="D21" s="661" t="s">
        <v>55</v>
      </c>
      <c r="E21" s="662"/>
      <c r="F21" s="662"/>
      <c r="G21" s="662"/>
      <c r="H21" s="663"/>
      <c r="I21" s="290"/>
      <c r="J21" s="236"/>
      <c r="K21" s="290"/>
      <c r="L21" s="290"/>
      <c r="M21" s="290"/>
      <c r="N21" s="330"/>
    </row>
    <row r="22" spans="2:14" ht="9.9499999999999993" customHeight="1" x14ac:dyDescent="0.25">
      <c r="B22" s="375"/>
      <c r="C22" s="376"/>
      <c r="D22" s="290"/>
      <c r="E22" s="290"/>
      <c r="F22" s="290"/>
      <c r="G22" s="290"/>
      <c r="H22" s="290"/>
      <c r="I22" s="290"/>
      <c r="J22" s="290"/>
      <c r="K22" s="290"/>
      <c r="L22" s="290"/>
      <c r="M22" s="290"/>
      <c r="N22" s="330"/>
    </row>
    <row r="23" spans="2:14" x14ac:dyDescent="0.25">
      <c r="B23" s="375"/>
      <c r="C23" s="376"/>
      <c r="D23" s="664" t="s">
        <v>28</v>
      </c>
      <c r="E23" s="665"/>
      <c r="F23" s="665"/>
      <c r="G23" s="665"/>
      <c r="H23" s="666"/>
      <c r="I23" s="290"/>
      <c r="J23" s="236"/>
      <c r="K23" s="290"/>
      <c r="L23" s="681"/>
      <c r="M23" s="681"/>
      <c r="N23" s="330"/>
    </row>
    <row r="24" spans="2:14" ht="5.0999999999999996" customHeight="1" x14ac:dyDescent="0.25">
      <c r="B24" s="375"/>
      <c r="C24" s="376"/>
      <c r="D24" s="377"/>
      <c r="E24" s="377"/>
      <c r="F24" s="377"/>
      <c r="G24" s="377"/>
      <c r="H24" s="377"/>
      <c r="I24" s="290"/>
      <c r="J24" s="204"/>
      <c r="K24" s="290"/>
      <c r="L24" s="681"/>
      <c r="M24" s="681"/>
      <c r="N24" s="330"/>
    </row>
    <row r="25" spans="2:14" s="382" customFormat="1" ht="29.25" customHeight="1" x14ac:dyDescent="0.25">
      <c r="B25" s="378"/>
      <c r="C25" s="379"/>
      <c r="D25" s="682" t="s">
        <v>238</v>
      </c>
      <c r="E25" s="683"/>
      <c r="F25" s="683"/>
      <c r="G25" s="683"/>
      <c r="H25" s="684"/>
      <c r="I25" s="379"/>
      <c r="J25" s="379"/>
      <c r="K25" s="380"/>
      <c r="L25" s="681"/>
      <c r="M25" s="681"/>
      <c r="N25" s="381"/>
    </row>
    <row r="26" spans="2:14" ht="9.9499999999999993" customHeight="1" x14ac:dyDescent="0.25">
      <c r="B26" s="375"/>
      <c r="C26" s="376"/>
      <c r="D26" s="290"/>
      <c r="E26" s="290"/>
      <c r="F26" s="290"/>
      <c r="G26" s="290"/>
      <c r="H26" s="290"/>
      <c r="I26" s="290"/>
      <c r="J26" s="290"/>
      <c r="K26" s="290"/>
      <c r="L26" s="681"/>
      <c r="M26" s="681"/>
      <c r="N26" s="330"/>
    </row>
    <row r="27" spans="2:14" ht="17.25" x14ac:dyDescent="0.25">
      <c r="B27" s="375"/>
      <c r="C27" s="376"/>
      <c r="D27" s="383" t="s">
        <v>149</v>
      </c>
      <c r="E27" s="290"/>
      <c r="F27" s="290"/>
      <c r="G27" s="290"/>
      <c r="H27" s="290"/>
      <c r="I27" s="290"/>
      <c r="J27" s="290"/>
      <c r="K27" s="290"/>
      <c r="L27" s="290"/>
      <c r="M27" s="290"/>
      <c r="N27" s="330"/>
    </row>
    <row r="28" spans="2:14" x14ac:dyDescent="0.25">
      <c r="B28" s="375"/>
      <c r="C28" s="376"/>
      <c r="D28" s="384" t="s">
        <v>101</v>
      </c>
      <c r="E28" s="290"/>
      <c r="F28" s="290"/>
      <c r="G28" s="290"/>
      <c r="H28" s="290"/>
      <c r="I28" s="290"/>
      <c r="J28" s="290"/>
      <c r="K28" s="290"/>
      <c r="L28" s="290"/>
      <c r="M28" s="290"/>
      <c r="N28" s="330"/>
    </row>
    <row r="29" spans="2:14" ht="17.25" x14ac:dyDescent="0.25">
      <c r="B29" s="375"/>
      <c r="C29" s="376"/>
      <c r="D29" s="693" t="s">
        <v>200</v>
      </c>
      <c r="E29" s="694"/>
      <c r="F29" s="694"/>
      <c r="G29" s="694"/>
      <c r="H29" s="695"/>
      <c r="I29" s="290"/>
      <c r="J29" s="236"/>
      <c r="K29" s="290"/>
      <c r="L29" s="290"/>
      <c r="M29" s="290"/>
      <c r="N29" s="330"/>
    </row>
    <row r="30" spans="2:14" ht="9.9499999999999993" customHeight="1" x14ac:dyDescent="0.25">
      <c r="B30" s="375"/>
      <c r="C30" s="376"/>
      <c r="D30" s="290"/>
      <c r="E30" s="290"/>
      <c r="F30" s="290"/>
      <c r="G30" s="290"/>
      <c r="H30" s="290"/>
      <c r="I30" s="290"/>
      <c r="J30" s="290"/>
      <c r="K30" s="290"/>
      <c r="L30" s="290"/>
      <c r="M30" s="290"/>
      <c r="N30" s="330"/>
    </row>
    <row r="31" spans="2:14" ht="17.25" x14ac:dyDescent="0.25">
      <c r="B31" s="375"/>
      <c r="C31" s="376"/>
      <c r="D31" s="664" t="s">
        <v>150</v>
      </c>
      <c r="E31" s="665"/>
      <c r="F31" s="665"/>
      <c r="G31" s="665"/>
      <c r="H31" s="666"/>
      <c r="I31" s="290"/>
      <c r="J31" s="236"/>
      <c r="K31" s="290"/>
      <c r="L31" s="290"/>
      <c r="M31" s="290"/>
      <c r="N31" s="330"/>
    </row>
    <row r="32" spans="2:14" ht="9.9499999999999993" customHeight="1" x14ac:dyDescent="0.25">
      <c r="B32" s="375"/>
      <c r="C32" s="376"/>
      <c r="D32" s="290"/>
      <c r="E32" s="290"/>
      <c r="F32" s="290"/>
      <c r="G32" s="290"/>
      <c r="H32" s="290"/>
      <c r="I32" s="290"/>
      <c r="J32" s="290"/>
      <c r="K32" s="290"/>
      <c r="L32" s="290"/>
      <c r="M32" s="376"/>
      <c r="N32" s="330"/>
    </row>
    <row r="33" spans="2:14" ht="17.25" x14ac:dyDescent="0.25">
      <c r="B33" s="375"/>
      <c r="C33" s="376"/>
      <c r="D33" s="664" t="s">
        <v>151</v>
      </c>
      <c r="E33" s="665"/>
      <c r="F33" s="665"/>
      <c r="G33" s="665"/>
      <c r="H33" s="666"/>
      <c r="I33" s="290"/>
      <c r="J33" s="236"/>
      <c r="K33" s="290"/>
      <c r="L33" s="290"/>
      <c r="M33" s="290"/>
      <c r="N33" s="330"/>
    </row>
    <row r="34" spans="2:14" x14ac:dyDescent="0.25">
      <c r="B34" s="385"/>
      <c r="C34" s="386"/>
      <c r="D34" s="387"/>
      <c r="E34" s="387"/>
      <c r="F34" s="387"/>
      <c r="G34" s="387"/>
      <c r="H34" s="387"/>
      <c r="I34" s="387"/>
      <c r="J34" s="387"/>
      <c r="K34" s="387"/>
      <c r="L34" s="387"/>
      <c r="M34" s="387"/>
      <c r="N34" s="388"/>
    </row>
    <row r="35" spans="2:14" ht="15" customHeight="1" x14ac:dyDescent="0.25"/>
    <row r="36" spans="2:14" s="370" customFormat="1" ht="24.95" customHeight="1" x14ac:dyDescent="0.25">
      <c r="B36" s="691" t="s">
        <v>78</v>
      </c>
      <c r="C36" s="691"/>
      <c r="D36" s="691"/>
      <c r="E36" s="691"/>
      <c r="F36" s="691"/>
      <c r="G36" s="691"/>
      <c r="H36" s="691"/>
      <c r="I36" s="691"/>
      <c r="J36" s="691"/>
      <c r="K36" s="691"/>
      <c r="L36" s="691"/>
      <c r="M36" s="691"/>
      <c r="N36" s="692"/>
    </row>
    <row r="38" spans="2:14" ht="8.1" customHeight="1" x14ac:dyDescent="0.25">
      <c r="B38" s="371"/>
      <c r="C38" s="372"/>
      <c r="D38" s="373"/>
      <c r="E38" s="373"/>
      <c r="F38" s="373"/>
      <c r="G38" s="373"/>
      <c r="H38" s="373"/>
      <c r="I38" s="373"/>
      <c r="J38" s="373"/>
      <c r="K38" s="373"/>
      <c r="L38" s="373"/>
      <c r="M38" s="373"/>
      <c r="N38" s="374"/>
    </row>
    <row r="39" spans="2:14" ht="17.25" x14ac:dyDescent="0.25">
      <c r="B39" s="375"/>
      <c r="C39" s="376"/>
      <c r="D39" s="383" t="s">
        <v>152</v>
      </c>
      <c r="E39" s="290"/>
      <c r="F39" s="290"/>
      <c r="G39" s="290"/>
      <c r="H39" s="290"/>
      <c r="I39" s="290"/>
      <c r="J39" s="290"/>
      <c r="K39" s="290"/>
      <c r="L39" s="290"/>
      <c r="M39" s="290"/>
      <c r="N39" s="330"/>
    </row>
    <row r="40" spans="2:14" ht="5.0999999999999996" customHeight="1" x14ac:dyDescent="0.25">
      <c r="B40" s="375"/>
      <c r="C40" s="376"/>
      <c r="D40" s="383"/>
      <c r="E40" s="290"/>
      <c r="F40" s="290"/>
      <c r="G40" s="290"/>
      <c r="H40" s="290"/>
      <c r="I40" s="290"/>
      <c r="J40" s="290"/>
      <c r="K40" s="290"/>
      <c r="L40" s="290"/>
      <c r="M40" s="290"/>
      <c r="N40" s="330"/>
    </row>
    <row r="41" spans="2:14" x14ac:dyDescent="0.25">
      <c r="B41" s="375"/>
      <c r="C41" s="376"/>
      <c r="D41" s="705" t="s">
        <v>30</v>
      </c>
      <c r="E41" s="706"/>
      <c r="F41" s="706"/>
      <c r="G41" s="706"/>
      <c r="H41" s="707"/>
      <c r="I41" s="389"/>
      <c r="J41" s="236"/>
      <c r="K41" s="290"/>
      <c r="L41" s="290"/>
      <c r="M41" s="290"/>
      <c r="N41" s="330"/>
    </row>
    <row r="42" spans="2:14" ht="8.1" customHeight="1" x14ac:dyDescent="0.25">
      <c r="B42" s="375"/>
      <c r="C42" s="376"/>
      <c r="D42" s="390"/>
      <c r="E42" s="390"/>
      <c r="F42" s="390"/>
      <c r="G42" s="390"/>
      <c r="H42" s="390"/>
      <c r="I42" s="390"/>
      <c r="J42" s="390"/>
      <c r="K42" s="390"/>
      <c r="L42" s="390"/>
      <c r="M42" s="290"/>
      <c r="N42" s="330"/>
    </row>
    <row r="43" spans="2:14" x14ac:dyDescent="0.25">
      <c r="B43" s="375"/>
      <c r="C43" s="376"/>
      <c r="D43" s="705" t="s">
        <v>60</v>
      </c>
      <c r="E43" s="706"/>
      <c r="F43" s="706"/>
      <c r="G43" s="706"/>
      <c r="H43" s="707"/>
      <c r="I43" s="389"/>
      <c r="J43" s="236"/>
      <c r="K43" s="290"/>
      <c r="L43" s="290"/>
      <c r="M43" s="290"/>
      <c r="N43" s="330"/>
    </row>
    <row r="44" spans="2:14" ht="8.1" customHeight="1" x14ac:dyDescent="0.25">
      <c r="B44" s="375"/>
      <c r="C44" s="376"/>
      <c r="D44" s="290"/>
      <c r="E44" s="290"/>
      <c r="F44" s="290"/>
      <c r="G44" s="290"/>
      <c r="H44" s="290"/>
      <c r="I44" s="290"/>
      <c r="J44" s="290"/>
      <c r="K44" s="290"/>
      <c r="L44" s="290"/>
      <c r="M44" s="290"/>
      <c r="N44" s="330"/>
    </row>
    <row r="45" spans="2:14" ht="15" customHeight="1" x14ac:dyDescent="0.25">
      <c r="B45" s="375"/>
      <c r="C45" s="376"/>
      <c r="D45" s="391" t="s">
        <v>153</v>
      </c>
      <c r="E45" s="290"/>
      <c r="F45" s="290"/>
      <c r="G45" s="290"/>
      <c r="H45" s="290"/>
      <c r="I45" s="290"/>
      <c r="J45" s="290"/>
      <c r="K45" s="290"/>
      <c r="L45" s="290"/>
      <c r="M45" s="290"/>
      <c r="N45" s="330"/>
    </row>
    <row r="46" spans="2:14" ht="5.0999999999999996" customHeight="1" x14ac:dyDescent="0.25">
      <c r="B46" s="375"/>
      <c r="C46" s="376"/>
      <c r="D46" s="391"/>
      <c r="E46" s="290"/>
      <c r="F46" s="290"/>
      <c r="G46" s="290"/>
      <c r="H46" s="290"/>
      <c r="I46" s="290"/>
      <c r="J46" s="290"/>
      <c r="K46" s="290"/>
      <c r="L46" s="290"/>
      <c r="M46" s="290"/>
      <c r="N46" s="330"/>
    </row>
    <row r="47" spans="2:14" ht="15" customHeight="1" x14ac:dyDescent="0.25">
      <c r="B47" s="375"/>
      <c r="C47" s="376"/>
      <c r="D47" s="705" t="s">
        <v>179</v>
      </c>
      <c r="E47" s="706"/>
      <c r="F47" s="706"/>
      <c r="G47" s="706"/>
      <c r="H47" s="707"/>
      <c r="I47" s="389"/>
      <c r="J47" s="236"/>
      <c r="K47" s="290"/>
      <c r="L47" s="290"/>
      <c r="M47" s="290"/>
      <c r="N47" s="330"/>
    </row>
    <row r="48" spans="2:14" ht="8.1" customHeight="1" x14ac:dyDescent="0.25">
      <c r="B48" s="375"/>
      <c r="C48" s="376"/>
      <c r="D48" s="390"/>
      <c r="E48" s="390"/>
      <c r="F48" s="390"/>
      <c r="G48" s="390"/>
      <c r="H48" s="390"/>
      <c r="I48" s="390"/>
      <c r="J48" s="390"/>
      <c r="K48" s="390"/>
      <c r="L48" s="390"/>
      <c r="M48" s="290"/>
      <c r="N48" s="330"/>
    </row>
    <row r="49" spans="2:14" ht="17.25" x14ac:dyDescent="0.25">
      <c r="B49" s="375"/>
      <c r="C49" s="376"/>
      <c r="D49" s="383" t="s">
        <v>154</v>
      </c>
      <c r="E49" s="290"/>
      <c r="F49" s="290"/>
      <c r="G49" s="290"/>
      <c r="H49" s="290"/>
      <c r="I49" s="290"/>
      <c r="J49" s="290"/>
      <c r="K49" s="290"/>
      <c r="L49" s="290"/>
      <c r="M49" s="290"/>
      <c r="N49" s="330"/>
    </row>
    <row r="50" spans="2:14" ht="15" customHeight="1" x14ac:dyDescent="0.25">
      <c r="B50" s="375"/>
      <c r="C50" s="376"/>
      <c r="D50" s="696" t="s">
        <v>9</v>
      </c>
      <c r="E50" s="697"/>
      <c r="F50" s="697"/>
      <c r="G50" s="697"/>
      <c r="H50" s="698"/>
      <c r="I50" s="290"/>
      <c r="J50" s="236"/>
      <c r="K50" s="290"/>
      <c r="L50" s="290"/>
      <c r="M50" s="290"/>
      <c r="N50" s="330"/>
    </row>
    <row r="51" spans="2:14" x14ac:dyDescent="0.25">
      <c r="B51" s="375"/>
      <c r="C51" s="376"/>
      <c r="D51" s="699"/>
      <c r="E51" s="700"/>
      <c r="F51" s="700"/>
      <c r="G51" s="700"/>
      <c r="H51" s="701"/>
      <c r="I51" s="290"/>
      <c r="J51" s="290"/>
      <c r="K51" s="290"/>
      <c r="L51" s="290"/>
      <c r="M51" s="290"/>
      <c r="N51" s="330"/>
    </row>
    <row r="52" spans="2:14" x14ac:dyDescent="0.25">
      <c r="B52" s="375"/>
      <c r="C52" s="376"/>
      <c r="D52" s="699"/>
      <c r="E52" s="700"/>
      <c r="F52" s="700"/>
      <c r="G52" s="700"/>
      <c r="H52" s="701"/>
      <c r="I52" s="290"/>
      <c r="J52" s="290"/>
      <c r="K52" s="290"/>
      <c r="L52" s="290"/>
      <c r="M52" s="290"/>
      <c r="N52" s="330"/>
    </row>
    <row r="53" spans="2:14" x14ac:dyDescent="0.25">
      <c r="B53" s="375"/>
      <c r="C53" s="376"/>
      <c r="D53" s="699"/>
      <c r="E53" s="700"/>
      <c r="F53" s="700"/>
      <c r="G53" s="700"/>
      <c r="H53" s="701"/>
      <c r="I53" s="290"/>
      <c r="J53" s="290"/>
      <c r="K53" s="290"/>
      <c r="L53" s="290"/>
      <c r="M53" s="290"/>
      <c r="N53" s="330"/>
    </row>
    <row r="54" spans="2:14" x14ac:dyDescent="0.25">
      <c r="B54" s="375"/>
      <c r="C54" s="376"/>
      <c r="D54" s="702"/>
      <c r="E54" s="703"/>
      <c r="F54" s="703"/>
      <c r="G54" s="703"/>
      <c r="H54" s="704"/>
      <c r="I54" s="290"/>
      <c r="J54" s="290"/>
      <c r="K54" s="290"/>
      <c r="L54" s="290"/>
      <c r="M54" s="290"/>
      <c r="N54" s="330"/>
    </row>
    <row r="55" spans="2:14" ht="9.9499999999999993" customHeight="1" x14ac:dyDescent="0.25">
      <c r="B55" s="375"/>
      <c r="C55" s="376"/>
      <c r="D55" s="290"/>
      <c r="E55" s="290"/>
      <c r="F55" s="290"/>
      <c r="G55" s="290"/>
      <c r="H55" s="290"/>
      <c r="I55" s="290"/>
      <c r="J55" s="290"/>
      <c r="K55" s="290"/>
      <c r="L55" s="290"/>
      <c r="M55" s="290"/>
      <c r="N55" s="330"/>
    </row>
    <row r="56" spans="2:14" ht="15" customHeight="1" x14ac:dyDescent="0.25">
      <c r="B56" s="375"/>
      <c r="C56" s="376"/>
      <c r="D56" s="383" t="s">
        <v>61</v>
      </c>
      <c r="E56" s="290"/>
      <c r="F56" s="290"/>
      <c r="G56" s="290"/>
      <c r="H56" s="290"/>
      <c r="I56" s="290"/>
      <c r="J56" s="290"/>
      <c r="K56" s="290"/>
      <c r="L56" s="290"/>
      <c r="M56" s="290"/>
      <c r="N56" s="330"/>
    </row>
    <row r="57" spans="2:14" ht="15" customHeight="1" x14ac:dyDescent="0.25">
      <c r="B57" s="375"/>
      <c r="C57" s="376"/>
      <c r="D57" s="593" t="s">
        <v>178</v>
      </c>
      <c r="E57" s="594"/>
      <c r="F57" s="594"/>
      <c r="G57" s="594"/>
      <c r="H57" s="595"/>
      <c r="I57" s="290"/>
      <c r="J57" s="236"/>
      <c r="K57" s="290"/>
      <c r="L57" s="290"/>
      <c r="M57" s="290"/>
      <c r="N57" s="330"/>
    </row>
    <row r="58" spans="2:14" ht="15" customHeight="1" x14ac:dyDescent="0.25">
      <c r="B58" s="375"/>
      <c r="C58" s="376"/>
      <c r="D58" s="599"/>
      <c r="E58" s="600"/>
      <c r="F58" s="600"/>
      <c r="G58" s="600"/>
      <c r="H58" s="601"/>
      <c r="I58" s="290"/>
      <c r="J58" s="290"/>
      <c r="K58" s="290"/>
      <c r="L58" s="290"/>
      <c r="M58" s="290"/>
      <c r="N58" s="330"/>
    </row>
    <row r="59" spans="2:14" ht="9.9499999999999993" customHeight="1" x14ac:dyDescent="0.25">
      <c r="B59" s="375"/>
      <c r="C59" s="376"/>
      <c r="D59" s="389"/>
      <c r="E59" s="389"/>
      <c r="F59" s="389"/>
      <c r="G59" s="389"/>
      <c r="H59" s="389"/>
      <c r="I59" s="389"/>
      <c r="J59" s="389"/>
      <c r="K59" s="389"/>
      <c r="L59" s="389"/>
      <c r="M59" s="389"/>
      <c r="N59" s="330"/>
    </row>
    <row r="60" spans="2:14" ht="18" customHeight="1" x14ac:dyDescent="0.25">
      <c r="B60" s="375"/>
      <c r="C60" s="376"/>
      <c r="D60" s="383" t="s">
        <v>155</v>
      </c>
      <c r="E60" s="290"/>
      <c r="F60" s="290"/>
      <c r="G60" s="290"/>
      <c r="H60" s="290"/>
      <c r="I60" s="290"/>
      <c r="J60" s="290"/>
      <c r="K60" s="290"/>
      <c r="L60" s="290"/>
      <c r="M60" s="290"/>
      <c r="N60" s="330"/>
    </row>
    <row r="61" spans="2:14" ht="15" customHeight="1" x14ac:dyDescent="0.25">
      <c r="B61" s="375"/>
      <c r="C61" s="376"/>
      <c r="D61" s="593" t="s">
        <v>139</v>
      </c>
      <c r="E61" s="594"/>
      <c r="F61" s="594"/>
      <c r="G61" s="594"/>
      <c r="H61" s="595"/>
      <c r="I61" s="290"/>
      <c r="J61" s="236"/>
      <c r="K61" s="290"/>
      <c r="L61" s="290"/>
      <c r="M61" s="290"/>
      <c r="N61" s="330"/>
    </row>
    <row r="62" spans="2:14" ht="15" customHeight="1" x14ac:dyDescent="0.25">
      <c r="B62" s="375"/>
      <c r="C62" s="376"/>
      <c r="D62" s="596"/>
      <c r="E62" s="597"/>
      <c r="F62" s="597"/>
      <c r="G62" s="597"/>
      <c r="H62" s="598"/>
      <c r="I62" s="290"/>
      <c r="J62" s="290"/>
      <c r="K62" s="290"/>
      <c r="L62" s="290"/>
      <c r="M62" s="290"/>
      <c r="N62" s="330"/>
    </row>
    <row r="63" spans="2:14" ht="15" customHeight="1" x14ac:dyDescent="0.25">
      <c r="B63" s="375"/>
      <c r="C63" s="376"/>
      <c r="D63" s="596"/>
      <c r="E63" s="597"/>
      <c r="F63" s="597"/>
      <c r="G63" s="597"/>
      <c r="H63" s="598"/>
      <c r="I63" s="290"/>
      <c r="J63" s="290"/>
      <c r="K63" s="290"/>
      <c r="L63" s="290"/>
      <c r="M63" s="290"/>
      <c r="N63" s="330"/>
    </row>
    <row r="64" spans="2:14" ht="15" customHeight="1" x14ac:dyDescent="0.25">
      <c r="B64" s="375"/>
      <c r="C64" s="376"/>
      <c r="D64" s="596"/>
      <c r="E64" s="597"/>
      <c r="F64" s="597"/>
      <c r="G64" s="597"/>
      <c r="H64" s="598"/>
      <c r="I64" s="290"/>
      <c r="J64" s="290"/>
      <c r="K64" s="290"/>
      <c r="L64" s="290"/>
      <c r="M64" s="290"/>
      <c r="N64" s="330"/>
    </row>
    <row r="65" spans="2:14" ht="15" customHeight="1" x14ac:dyDescent="0.25">
      <c r="B65" s="375"/>
      <c r="C65" s="376"/>
      <c r="D65" s="596"/>
      <c r="E65" s="597"/>
      <c r="F65" s="597"/>
      <c r="G65" s="597"/>
      <c r="H65" s="598"/>
      <c r="I65" s="290"/>
      <c r="J65" s="290"/>
      <c r="K65" s="290"/>
      <c r="L65" s="290"/>
      <c r="M65" s="290"/>
      <c r="N65" s="330"/>
    </row>
    <row r="66" spans="2:14" ht="15" customHeight="1" x14ac:dyDescent="0.25">
      <c r="B66" s="375"/>
      <c r="C66" s="376"/>
      <c r="D66" s="599"/>
      <c r="E66" s="600"/>
      <c r="F66" s="600"/>
      <c r="G66" s="600"/>
      <c r="H66" s="601"/>
      <c r="I66" s="290"/>
      <c r="J66" s="290"/>
      <c r="K66" s="290"/>
      <c r="L66" s="290"/>
      <c r="M66" s="290"/>
      <c r="N66" s="330"/>
    </row>
    <row r="67" spans="2:14" ht="9.9499999999999993" customHeight="1" x14ac:dyDescent="0.25">
      <c r="B67" s="375"/>
      <c r="C67" s="376"/>
      <c r="D67" s="290"/>
      <c r="E67" s="290"/>
      <c r="F67" s="290"/>
      <c r="G67" s="290"/>
      <c r="H67" s="290"/>
      <c r="I67" s="290"/>
      <c r="J67" s="290"/>
      <c r="K67" s="290"/>
      <c r="L67" s="290"/>
      <c r="M67" s="290"/>
      <c r="N67" s="330"/>
    </row>
    <row r="68" spans="2:14" ht="15" customHeight="1" x14ac:dyDescent="0.25">
      <c r="B68" s="375"/>
      <c r="C68" s="376"/>
      <c r="D68" s="383" t="s">
        <v>156</v>
      </c>
      <c r="E68" s="290"/>
      <c r="F68" s="290"/>
      <c r="G68" s="290"/>
      <c r="H68" s="290"/>
      <c r="I68" s="290"/>
      <c r="J68" s="290"/>
      <c r="K68" s="290"/>
      <c r="L68" s="290"/>
      <c r="M68" s="290"/>
      <c r="N68" s="330"/>
    </row>
    <row r="69" spans="2:14" ht="5.0999999999999996" customHeight="1" x14ac:dyDescent="0.25">
      <c r="B69" s="375"/>
      <c r="C69" s="376"/>
      <c r="D69" s="383"/>
      <c r="E69" s="290"/>
      <c r="F69" s="290"/>
      <c r="G69" s="290"/>
      <c r="H69" s="290"/>
      <c r="I69" s="290"/>
      <c r="J69" s="290"/>
      <c r="K69" s="290"/>
      <c r="L69" s="290"/>
      <c r="M69" s="290"/>
      <c r="N69" s="330"/>
    </row>
    <row r="70" spans="2:14" ht="15" customHeight="1" x14ac:dyDescent="0.25">
      <c r="B70" s="375"/>
      <c r="C70" s="376"/>
      <c r="D70" s="593" t="s">
        <v>96</v>
      </c>
      <c r="E70" s="594"/>
      <c r="F70" s="594"/>
      <c r="G70" s="594"/>
      <c r="H70" s="595"/>
      <c r="I70" s="290"/>
      <c r="J70" s="236"/>
      <c r="K70" s="290"/>
      <c r="L70" s="290"/>
      <c r="M70" s="290"/>
      <c r="N70" s="330"/>
    </row>
    <row r="71" spans="2:14" ht="15" customHeight="1" x14ac:dyDescent="0.25">
      <c r="B71" s="375"/>
      <c r="C71" s="376"/>
      <c r="D71" s="599" t="s">
        <v>7</v>
      </c>
      <c r="E71" s="600"/>
      <c r="F71" s="600"/>
      <c r="G71" s="600"/>
      <c r="H71" s="601"/>
      <c r="I71" s="290"/>
      <c r="J71" s="290"/>
      <c r="K71" s="290"/>
      <c r="L71" s="290"/>
      <c r="M71" s="290"/>
      <c r="N71" s="330"/>
    </row>
    <row r="72" spans="2:14" ht="9.9499999999999993" customHeight="1" x14ac:dyDescent="0.25">
      <c r="B72" s="375"/>
      <c r="C72" s="376"/>
      <c r="D72" s="290"/>
      <c r="E72" s="290"/>
      <c r="F72" s="290"/>
      <c r="G72" s="290"/>
      <c r="H72" s="290"/>
      <c r="I72" s="290"/>
      <c r="J72" s="290"/>
      <c r="K72" s="290"/>
      <c r="L72" s="290"/>
      <c r="M72" s="290"/>
      <c r="N72" s="330"/>
    </row>
    <row r="73" spans="2:14" x14ac:dyDescent="0.25">
      <c r="B73" s="375"/>
      <c r="C73" s="376"/>
      <c r="D73" s="602" t="s">
        <v>196</v>
      </c>
      <c r="E73" s="603"/>
      <c r="F73" s="603"/>
      <c r="G73" s="603"/>
      <c r="H73" s="604"/>
      <c r="I73" s="290"/>
      <c r="J73" s="236"/>
      <c r="K73" s="290"/>
      <c r="L73" s="290"/>
      <c r="M73" s="290"/>
      <c r="N73" s="330"/>
    </row>
    <row r="74" spans="2:14" x14ac:dyDescent="0.25">
      <c r="B74" s="375"/>
      <c r="C74" s="376"/>
      <c r="D74" s="605" t="s">
        <v>95</v>
      </c>
      <c r="E74" s="606"/>
      <c r="F74" s="606"/>
      <c r="G74" s="606"/>
      <c r="H74" s="607"/>
      <c r="I74" s="392"/>
      <c r="J74" s="392"/>
      <c r="K74" s="392"/>
      <c r="L74" s="392"/>
      <c r="M74" s="290"/>
      <c r="N74" s="330"/>
    </row>
    <row r="75" spans="2:14" ht="63" customHeight="1" x14ac:dyDescent="0.25">
      <c r="B75" s="375"/>
      <c r="C75" s="376"/>
      <c r="D75" s="608" t="s">
        <v>198</v>
      </c>
      <c r="E75" s="609"/>
      <c r="F75" s="609"/>
      <c r="G75" s="609"/>
      <c r="H75" s="610"/>
      <c r="I75" s="393"/>
      <c r="J75" s="393"/>
      <c r="K75" s="393"/>
      <c r="L75" s="393"/>
      <c r="M75" s="290"/>
      <c r="N75" s="330"/>
    </row>
    <row r="76" spans="2:14" x14ac:dyDescent="0.25">
      <c r="B76" s="375"/>
      <c r="C76" s="376"/>
      <c r="D76" s="708" t="s">
        <v>197</v>
      </c>
      <c r="E76" s="709"/>
      <c r="F76" s="709"/>
      <c r="G76" s="709"/>
      <c r="H76" s="710"/>
      <c r="I76" s="392"/>
      <c r="J76" s="392"/>
      <c r="K76" s="392"/>
      <c r="L76" s="392"/>
      <c r="M76" s="290"/>
      <c r="N76" s="330"/>
    </row>
    <row r="77" spans="2:14" ht="45.75" customHeight="1" x14ac:dyDescent="0.25">
      <c r="B77" s="375"/>
      <c r="C77" s="376"/>
      <c r="D77" s="620" t="s">
        <v>199</v>
      </c>
      <c r="E77" s="621"/>
      <c r="F77" s="621"/>
      <c r="G77" s="621"/>
      <c r="H77" s="622"/>
      <c r="I77" s="392"/>
      <c r="J77" s="392"/>
      <c r="K77" s="392"/>
      <c r="L77" s="392"/>
      <c r="M77" s="394"/>
      <c r="N77" s="330"/>
    </row>
    <row r="78" spans="2:14" x14ac:dyDescent="0.25">
      <c r="B78" s="385"/>
      <c r="C78" s="386"/>
      <c r="D78" s="387"/>
      <c r="E78" s="387"/>
      <c r="F78" s="387"/>
      <c r="G78" s="387"/>
      <c r="H78" s="387"/>
      <c r="I78" s="387"/>
      <c r="J78" s="387"/>
      <c r="K78" s="387"/>
      <c r="L78" s="387"/>
      <c r="M78" s="387"/>
      <c r="N78" s="388"/>
    </row>
    <row r="79" spans="2:14" x14ac:dyDescent="0.25">
      <c r="C79" s="366"/>
    </row>
    <row r="80" spans="2:14" s="395" customFormat="1" ht="33" customHeight="1" x14ac:dyDescent="0.25">
      <c r="C80" s="632" t="s">
        <v>79</v>
      </c>
      <c r="D80" s="688"/>
      <c r="E80" s="688"/>
      <c r="F80" s="688"/>
      <c r="G80" s="688"/>
      <c r="H80" s="688"/>
      <c r="I80" s="688"/>
      <c r="J80" s="688"/>
      <c r="K80" s="688"/>
      <c r="L80" s="688"/>
      <c r="M80" s="688"/>
      <c r="N80" s="689"/>
    </row>
    <row r="81" spans="2:17" s="395" customFormat="1" ht="8.1" customHeight="1" x14ac:dyDescent="0.25"/>
    <row r="82" spans="2:17" s="395" customFormat="1" x14ac:dyDescent="0.25">
      <c r="C82" s="629" t="s">
        <v>142</v>
      </c>
      <c r="D82" s="630"/>
      <c r="E82" s="630"/>
      <c r="F82" s="630"/>
      <c r="G82" s="630"/>
      <c r="H82" s="630"/>
      <c r="I82" s="630"/>
      <c r="J82" s="630"/>
      <c r="K82" s="630"/>
      <c r="L82" s="630"/>
      <c r="M82" s="630"/>
      <c r="N82" s="631"/>
    </row>
    <row r="83" spans="2:17" ht="8.1" customHeight="1" x14ac:dyDescent="0.25">
      <c r="C83" s="395"/>
      <c r="D83" s="395"/>
      <c r="E83" s="395"/>
      <c r="F83" s="395"/>
      <c r="G83" s="395"/>
      <c r="H83" s="395"/>
      <c r="I83" s="395"/>
      <c r="J83" s="395"/>
      <c r="K83" s="395"/>
      <c r="L83" s="395"/>
      <c r="M83" s="395"/>
      <c r="N83" s="395"/>
      <c r="O83" s="395"/>
      <c r="P83" s="395"/>
      <c r="Q83" s="395"/>
    </row>
    <row r="84" spans="2:17" ht="8.1" customHeight="1" x14ac:dyDescent="0.25">
      <c r="B84" s="685" t="s">
        <v>116</v>
      </c>
      <c r="C84" s="372"/>
      <c r="D84" s="373"/>
      <c r="E84" s="373"/>
      <c r="F84" s="373"/>
      <c r="G84" s="373"/>
      <c r="H84" s="373"/>
      <c r="I84" s="373"/>
      <c r="J84" s="373"/>
      <c r="K84" s="373"/>
      <c r="L84" s="373"/>
      <c r="M84" s="373"/>
      <c r="N84" s="374"/>
    </row>
    <row r="85" spans="2:17" ht="17.25" x14ac:dyDescent="0.25">
      <c r="B85" s="686"/>
      <c r="C85" s="376"/>
      <c r="D85" s="383" t="s">
        <v>285</v>
      </c>
      <c r="E85" s="290"/>
      <c r="F85" s="290"/>
      <c r="G85" s="290"/>
      <c r="H85" s="290"/>
      <c r="I85" s="290"/>
      <c r="J85" s="290"/>
      <c r="K85" s="290"/>
      <c r="L85" s="290"/>
      <c r="M85" s="290"/>
      <c r="N85" s="330"/>
      <c r="P85" s="396"/>
    </row>
    <row r="86" spans="2:17" s="370" customFormat="1" ht="15" customHeight="1" x14ac:dyDescent="0.25">
      <c r="B86" s="686"/>
      <c r="C86" s="390"/>
      <c r="D86" s="593" t="s">
        <v>158</v>
      </c>
      <c r="E86" s="594"/>
      <c r="F86" s="594"/>
      <c r="G86" s="594"/>
      <c r="H86" s="595"/>
      <c r="I86" s="397"/>
      <c r="J86" s="236"/>
      <c r="K86" s="397"/>
      <c r="L86" s="397"/>
      <c r="M86" s="398"/>
      <c r="N86" s="399"/>
      <c r="P86" s="400"/>
      <c r="Q86" s="400"/>
    </row>
    <row r="87" spans="2:17" s="370" customFormat="1" ht="15" customHeight="1" x14ac:dyDescent="0.25">
      <c r="B87" s="686"/>
      <c r="C87" s="390"/>
      <c r="D87" s="596"/>
      <c r="E87" s="597"/>
      <c r="F87" s="597"/>
      <c r="G87" s="597"/>
      <c r="H87" s="598"/>
      <c r="I87" s="397"/>
      <c r="J87" s="397"/>
      <c r="K87" s="397"/>
      <c r="L87" s="397"/>
      <c r="M87" s="398"/>
      <c r="N87" s="399"/>
      <c r="P87" s="400"/>
      <c r="Q87" s="400"/>
    </row>
    <row r="88" spans="2:17" s="370" customFormat="1" ht="15" customHeight="1" x14ac:dyDescent="0.25">
      <c r="B88" s="686"/>
      <c r="C88" s="390"/>
      <c r="D88" s="596"/>
      <c r="E88" s="597"/>
      <c r="F88" s="597"/>
      <c r="G88" s="597"/>
      <c r="H88" s="598"/>
      <c r="I88" s="397"/>
      <c r="J88" s="397"/>
      <c r="K88" s="397"/>
      <c r="L88" s="397"/>
      <c r="M88" s="398"/>
      <c r="N88" s="399"/>
      <c r="P88" s="400"/>
      <c r="Q88" s="400"/>
    </row>
    <row r="89" spans="2:17" s="370" customFormat="1" x14ac:dyDescent="0.25">
      <c r="B89" s="686"/>
      <c r="C89" s="390"/>
      <c r="D89" s="401" t="s">
        <v>159</v>
      </c>
      <c r="E89" s="402"/>
      <c r="F89" s="402"/>
      <c r="G89" s="402"/>
      <c r="H89" s="403"/>
      <c r="I89" s="397"/>
      <c r="J89" s="397"/>
      <c r="K89" s="397"/>
      <c r="L89" s="397"/>
      <c r="M89" s="398"/>
      <c r="N89" s="399"/>
      <c r="P89" s="400"/>
      <c r="Q89" s="400"/>
    </row>
    <row r="90" spans="2:17" s="370" customFormat="1" x14ac:dyDescent="0.25">
      <c r="B90" s="686"/>
      <c r="C90" s="390"/>
      <c r="D90" s="404" t="s">
        <v>160</v>
      </c>
      <c r="E90" s="405"/>
      <c r="F90" s="405"/>
      <c r="G90" s="405"/>
      <c r="H90" s="406"/>
      <c r="I90" s="397"/>
      <c r="J90" s="397"/>
      <c r="K90" s="397"/>
      <c r="L90" s="397"/>
      <c r="M90" s="398"/>
      <c r="N90" s="399"/>
      <c r="P90" s="400"/>
      <c r="Q90" s="400"/>
    </row>
    <row r="91" spans="2:17" s="370" customFormat="1" ht="8.1" customHeight="1" x14ac:dyDescent="0.25">
      <c r="B91" s="686"/>
      <c r="C91" s="390"/>
      <c r="D91" s="397"/>
      <c r="E91" s="397"/>
      <c r="F91" s="397"/>
      <c r="G91" s="397"/>
      <c r="H91" s="397"/>
      <c r="I91" s="397"/>
      <c r="J91" s="397"/>
      <c r="K91" s="397"/>
      <c r="L91" s="397"/>
      <c r="M91" s="398"/>
      <c r="N91" s="399"/>
      <c r="P91" s="400"/>
      <c r="Q91" s="400"/>
    </row>
    <row r="92" spans="2:17" ht="8.1" customHeight="1" x14ac:dyDescent="0.25">
      <c r="B92" s="686"/>
      <c r="C92" s="376"/>
      <c r="D92" s="290"/>
      <c r="E92" s="290"/>
      <c r="F92" s="290"/>
      <c r="G92" s="290"/>
      <c r="H92" s="290"/>
      <c r="I92" s="290"/>
      <c r="J92" s="290"/>
      <c r="K92" s="290"/>
      <c r="L92" s="290"/>
      <c r="M92" s="290"/>
      <c r="N92" s="330"/>
    </row>
    <row r="93" spans="2:17" ht="15" customHeight="1" x14ac:dyDescent="0.25">
      <c r="B93" s="686"/>
      <c r="C93" s="376"/>
      <c r="D93" s="407" t="s">
        <v>140</v>
      </c>
      <c r="E93" s="408"/>
      <c r="F93" s="408"/>
      <c r="G93" s="408"/>
      <c r="H93" s="409"/>
      <c r="I93" s="290"/>
      <c r="J93" s="236"/>
      <c r="K93" s="290"/>
      <c r="L93" s="290"/>
      <c r="M93" s="290"/>
      <c r="N93" s="330"/>
    </row>
    <row r="94" spans="2:17" ht="15" customHeight="1" x14ac:dyDescent="0.25">
      <c r="B94" s="686"/>
      <c r="C94" s="376"/>
      <c r="D94" s="410" t="s">
        <v>141</v>
      </c>
      <c r="E94" s="411"/>
      <c r="F94" s="411"/>
      <c r="G94" s="411"/>
      <c r="H94" s="412"/>
      <c r="I94" s="290"/>
      <c r="J94" s="290"/>
      <c r="K94" s="290"/>
      <c r="L94" s="290"/>
      <c r="M94" s="290"/>
      <c r="N94" s="330"/>
    </row>
    <row r="95" spans="2:17" x14ac:dyDescent="0.25">
      <c r="B95" s="687"/>
      <c r="C95" s="386"/>
      <c r="D95" s="387"/>
      <c r="E95" s="387"/>
      <c r="F95" s="387"/>
      <c r="G95" s="387"/>
      <c r="H95" s="387"/>
      <c r="I95" s="387"/>
      <c r="J95" s="387"/>
      <c r="K95" s="387"/>
      <c r="L95" s="387"/>
      <c r="M95" s="387"/>
      <c r="N95" s="388"/>
    </row>
    <row r="96" spans="2:17" x14ac:dyDescent="0.25">
      <c r="C96" s="366"/>
    </row>
    <row r="97" spans="2:14" s="370" customFormat="1" ht="24.75" customHeight="1" x14ac:dyDescent="0.25">
      <c r="B97" s="678" t="s">
        <v>80</v>
      </c>
      <c r="C97" s="679"/>
      <c r="D97" s="679"/>
      <c r="E97" s="679"/>
      <c r="F97" s="679"/>
      <c r="G97" s="679"/>
      <c r="H97" s="679"/>
      <c r="I97" s="679"/>
      <c r="J97" s="679"/>
      <c r="K97" s="679"/>
      <c r="L97" s="679"/>
      <c r="M97" s="679"/>
      <c r="N97" s="680"/>
    </row>
    <row r="98" spans="2:14" ht="8.1" customHeight="1" x14ac:dyDescent="0.25"/>
    <row r="99" spans="2:14" x14ac:dyDescent="0.25">
      <c r="B99" s="371"/>
      <c r="C99" s="372"/>
      <c r="D99" s="373"/>
      <c r="E99" s="373"/>
      <c r="F99" s="373"/>
      <c r="G99" s="373"/>
      <c r="H99" s="373"/>
      <c r="I99" s="373"/>
      <c r="J99" s="373"/>
      <c r="K99" s="373"/>
      <c r="L99" s="373"/>
      <c r="M99" s="373"/>
      <c r="N99" s="374"/>
    </row>
    <row r="100" spans="2:14" ht="15" customHeight="1" x14ac:dyDescent="0.25">
      <c r="B100" s="375"/>
      <c r="C100" s="376"/>
      <c r="D100" s="413" t="s">
        <v>162</v>
      </c>
      <c r="E100" s="290"/>
      <c r="F100" s="290"/>
      <c r="G100" s="290"/>
      <c r="H100" s="290"/>
      <c r="I100" s="290"/>
      <c r="J100" s="290"/>
      <c r="K100" s="290"/>
      <c r="L100" s="290"/>
      <c r="M100" s="290"/>
      <c r="N100" s="330"/>
    </row>
    <row r="101" spans="2:14" ht="15" customHeight="1" x14ac:dyDescent="0.25">
      <c r="B101" s="375"/>
      <c r="C101" s="376"/>
      <c r="D101" s="623" t="s">
        <v>177</v>
      </c>
      <c r="E101" s="624"/>
      <c r="F101" s="624"/>
      <c r="G101" s="624"/>
      <c r="H101" s="625"/>
      <c r="I101" s="290"/>
      <c r="J101" s="236"/>
      <c r="K101" s="414"/>
      <c r="L101" s="415" t="s">
        <v>98</v>
      </c>
      <c r="M101" s="236"/>
      <c r="N101" s="330"/>
    </row>
    <row r="102" spans="2:14" ht="15" customHeight="1" x14ac:dyDescent="0.25">
      <c r="B102" s="375"/>
      <c r="C102" s="376"/>
      <c r="D102" s="626"/>
      <c r="E102" s="627"/>
      <c r="F102" s="627"/>
      <c r="G102" s="627"/>
      <c r="H102" s="628"/>
      <c r="I102" s="416"/>
      <c r="J102" s="416"/>
      <c r="K102" s="416"/>
      <c r="L102" s="416"/>
      <c r="M102" s="290"/>
      <c r="N102" s="330"/>
    </row>
    <row r="103" spans="2:14" ht="8.1" customHeight="1" x14ac:dyDescent="0.25">
      <c r="B103" s="375"/>
      <c r="C103" s="376"/>
      <c r="D103" s="417"/>
      <c r="E103" s="417"/>
      <c r="F103" s="417"/>
      <c r="G103" s="417"/>
      <c r="H103" s="417"/>
      <c r="I103" s="417"/>
      <c r="J103" s="417"/>
      <c r="K103" s="417"/>
      <c r="L103" s="417"/>
      <c r="M103" s="290"/>
      <c r="N103" s="330"/>
    </row>
    <row r="104" spans="2:14" ht="15" customHeight="1" x14ac:dyDescent="0.25">
      <c r="B104" s="375"/>
      <c r="C104" s="376"/>
      <c r="D104" s="418" t="s">
        <v>176</v>
      </c>
      <c r="E104" s="419"/>
      <c r="F104" s="419"/>
      <c r="G104" s="419"/>
      <c r="H104" s="420"/>
      <c r="I104" s="416"/>
      <c r="J104" s="236"/>
      <c r="K104" s="416"/>
      <c r="L104" s="421"/>
      <c r="M104" s="290"/>
      <c r="N104" s="330"/>
    </row>
    <row r="105" spans="2:14" ht="9.9499999999999993" customHeight="1" x14ac:dyDescent="0.25">
      <c r="B105" s="375"/>
      <c r="C105" s="376"/>
      <c r="D105" s="290"/>
      <c r="E105" s="290"/>
      <c r="F105" s="290"/>
      <c r="G105" s="290"/>
      <c r="H105" s="290"/>
      <c r="I105" s="416"/>
      <c r="J105" s="416"/>
      <c r="K105" s="416"/>
      <c r="L105" s="290"/>
      <c r="M105" s="290"/>
      <c r="N105" s="330"/>
    </row>
    <row r="106" spans="2:14" ht="15" customHeight="1" x14ac:dyDescent="0.25">
      <c r="B106" s="375"/>
      <c r="C106" s="376"/>
      <c r="D106" s="422" t="s">
        <v>164</v>
      </c>
      <c r="E106" s="423"/>
      <c r="F106" s="423"/>
      <c r="G106" s="423"/>
      <c r="H106" s="423"/>
      <c r="I106" s="423"/>
      <c r="J106" s="423"/>
      <c r="K106" s="423"/>
      <c r="L106" s="423"/>
      <c r="M106" s="290"/>
      <c r="N106" s="330"/>
    </row>
    <row r="107" spans="2:14" ht="15" customHeight="1" x14ac:dyDescent="0.25">
      <c r="B107" s="375"/>
      <c r="C107" s="376"/>
      <c r="D107" s="623" t="s">
        <v>163</v>
      </c>
      <c r="E107" s="624"/>
      <c r="F107" s="624"/>
      <c r="G107" s="624"/>
      <c r="H107" s="625"/>
      <c r="I107" s="423"/>
      <c r="J107" s="236"/>
      <c r="K107" s="423"/>
      <c r="L107" s="423"/>
      <c r="M107" s="290"/>
      <c r="N107" s="330"/>
    </row>
    <row r="108" spans="2:14" x14ac:dyDescent="0.25">
      <c r="B108" s="375"/>
      <c r="C108" s="376"/>
      <c r="D108" s="626" t="s">
        <v>7</v>
      </c>
      <c r="E108" s="627"/>
      <c r="F108" s="627"/>
      <c r="G108" s="627"/>
      <c r="H108" s="628"/>
      <c r="I108" s="423"/>
      <c r="J108" s="423"/>
      <c r="K108" s="423"/>
      <c r="L108" s="417"/>
      <c r="M108" s="290"/>
      <c r="N108" s="330"/>
    </row>
    <row r="109" spans="2:14" ht="9.9499999999999993" customHeight="1" x14ac:dyDescent="0.25">
      <c r="B109" s="375"/>
      <c r="C109" s="376"/>
      <c r="D109" s="290"/>
      <c r="E109" s="290"/>
      <c r="F109" s="290"/>
      <c r="G109" s="290"/>
      <c r="H109" s="290"/>
      <c r="I109" s="290"/>
      <c r="J109" s="290"/>
      <c r="K109" s="290"/>
      <c r="L109" s="290"/>
      <c r="M109" s="290"/>
      <c r="N109" s="330"/>
    </row>
    <row r="110" spans="2:14" s="382" customFormat="1" ht="15" customHeight="1" x14ac:dyDescent="0.25">
      <c r="B110" s="378"/>
      <c r="C110" s="379"/>
      <c r="D110" s="422" t="s">
        <v>166</v>
      </c>
      <c r="E110" s="416"/>
      <c r="F110" s="416"/>
      <c r="G110" s="416"/>
      <c r="H110" s="416"/>
      <c r="I110" s="416"/>
      <c r="J110" s="416"/>
      <c r="K110" s="416"/>
      <c r="L110" s="421"/>
      <c r="M110" s="424"/>
      <c r="N110" s="381"/>
    </row>
    <row r="111" spans="2:14" x14ac:dyDescent="0.25">
      <c r="B111" s="375"/>
      <c r="C111" s="376"/>
      <c r="D111" s="623" t="s">
        <v>165</v>
      </c>
      <c r="E111" s="624"/>
      <c r="F111" s="624"/>
      <c r="G111" s="624"/>
      <c r="H111" s="625"/>
      <c r="I111" s="421"/>
      <c r="J111" s="236"/>
      <c r="K111" s="421"/>
      <c r="L111" s="421"/>
      <c r="M111" s="421"/>
      <c r="N111" s="330"/>
    </row>
    <row r="112" spans="2:14" x14ac:dyDescent="0.25">
      <c r="B112" s="375"/>
      <c r="C112" s="376"/>
      <c r="D112" s="626" t="s">
        <v>7</v>
      </c>
      <c r="E112" s="627"/>
      <c r="F112" s="627"/>
      <c r="G112" s="627"/>
      <c r="H112" s="628"/>
      <c r="I112" s="416"/>
      <c r="J112" s="416"/>
      <c r="K112" s="416"/>
      <c r="L112" s="417"/>
      <c r="M112" s="290"/>
      <c r="N112" s="330"/>
    </row>
    <row r="113" spans="2:14" ht="9.9499999999999993" customHeight="1" x14ac:dyDescent="0.25">
      <c r="B113" s="375"/>
      <c r="C113" s="376"/>
      <c r="D113" s="290"/>
      <c r="E113" s="290"/>
      <c r="F113" s="290"/>
      <c r="G113" s="290"/>
      <c r="H113" s="290"/>
      <c r="I113" s="416"/>
      <c r="J113" s="416"/>
      <c r="K113" s="416"/>
      <c r="L113" s="290"/>
      <c r="M113" s="290"/>
      <c r="N113" s="330"/>
    </row>
    <row r="114" spans="2:14" ht="15.75" customHeight="1" x14ac:dyDescent="0.25">
      <c r="B114" s="375"/>
      <c r="C114" s="376"/>
      <c r="D114" s="674" t="s">
        <v>167</v>
      </c>
      <c r="E114" s="674"/>
      <c r="F114" s="674"/>
      <c r="G114" s="674"/>
      <c r="H114" s="674"/>
      <c r="I114" s="674"/>
      <c r="J114" s="674"/>
      <c r="K114" s="674"/>
      <c r="L114" s="425"/>
      <c r="M114" s="290"/>
      <c r="N114" s="330"/>
    </row>
    <row r="115" spans="2:14" ht="15.75" customHeight="1" x14ac:dyDescent="0.25">
      <c r="B115" s="375"/>
      <c r="C115" s="376"/>
      <c r="D115" s="623" t="s">
        <v>175</v>
      </c>
      <c r="E115" s="624"/>
      <c r="F115" s="624"/>
      <c r="G115" s="624"/>
      <c r="H115" s="625"/>
      <c r="I115" s="425"/>
      <c r="J115" s="236"/>
      <c r="K115" s="425"/>
      <c r="L115" s="425"/>
      <c r="M115" s="290"/>
      <c r="N115" s="330"/>
    </row>
    <row r="116" spans="2:14" x14ac:dyDescent="0.25">
      <c r="B116" s="375"/>
      <c r="C116" s="376"/>
      <c r="D116" s="626" t="s">
        <v>7</v>
      </c>
      <c r="E116" s="627"/>
      <c r="F116" s="627"/>
      <c r="G116" s="627"/>
      <c r="H116" s="628"/>
      <c r="I116" s="416"/>
      <c r="J116" s="416"/>
      <c r="K116" s="416"/>
      <c r="L116" s="416"/>
      <c r="M116" s="290"/>
      <c r="N116" s="330"/>
    </row>
    <row r="117" spans="2:14" x14ac:dyDescent="0.25">
      <c r="B117" s="385"/>
      <c r="C117" s="386"/>
      <c r="D117" s="387"/>
      <c r="E117" s="387"/>
      <c r="F117" s="387"/>
      <c r="G117" s="387"/>
      <c r="H117" s="387"/>
      <c r="I117" s="387"/>
      <c r="J117" s="387"/>
      <c r="K117" s="387"/>
      <c r="L117" s="387"/>
      <c r="M117" s="387"/>
      <c r="N117" s="388"/>
    </row>
    <row r="118" spans="2:14" x14ac:dyDescent="0.25">
      <c r="C118" s="426"/>
      <c r="D118" s="369"/>
      <c r="E118" s="369"/>
      <c r="F118" s="369"/>
      <c r="G118" s="369"/>
      <c r="H118" s="369"/>
      <c r="I118" s="369"/>
      <c r="J118" s="369"/>
      <c r="K118" s="369"/>
      <c r="L118" s="369"/>
      <c r="M118" s="369"/>
      <c r="N118" s="369"/>
    </row>
    <row r="119" spans="2:14" ht="32.25" customHeight="1" x14ac:dyDescent="0.25">
      <c r="C119" s="632" t="s">
        <v>115</v>
      </c>
      <c r="D119" s="633"/>
      <c r="E119" s="633"/>
      <c r="F119" s="633"/>
      <c r="G119" s="633"/>
      <c r="H119" s="633"/>
      <c r="I119" s="633"/>
      <c r="J119" s="633"/>
      <c r="K119" s="633"/>
      <c r="L119" s="633"/>
      <c r="M119" s="633"/>
      <c r="N119" s="634"/>
    </row>
    <row r="120" spans="2:14" ht="8.1" customHeight="1" x14ac:dyDescent="0.25"/>
    <row r="121" spans="2:14" s="395" customFormat="1" x14ac:dyDescent="0.25">
      <c r="C121" s="629" t="s">
        <v>142</v>
      </c>
      <c r="D121" s="630"/>
      <c r="E121" s="630"/>
      <c r="F121" s="630"/>
      <c r="G121" s="630"/>
      <c r="H121" s="630"/>
      <c r="I121" s="630"/>
      <c r="J121" s="630"/>
      <c r="K121" s="630"/>
      <c r="L121" s="630"/>
      <c r="M121" s="630"/>
      <c r="N121" s="631"/>
    </row>
    <row r="122" spans="2:14" ht="8.1" customHeight="1" x14ac:dyDescent="0.25"/>
    <row r="123" spans="2:14" ht="8.1" customHeight="1" x14ac:dyDescent="0.25">
      <c r="B123" s="685" t="s">
        <v>209</v>
      </c>
      <c r="C123" s="372"/>
      <c r="D123" s="373"/>
      <c r="E123" s="373"/>
      <c r="F123" s="373"/>
      <c r="G123" s="373"/>
      <c r="H123" s="373"/>
      <c r="I123" s="373"/>
      <c r="J123" s="373"/>
      <c r="K123" s="373"/>
      <c r="L123" s="373"/>
      <c r="M123" s="373"/>
      <c r="N123" s="374"/>
    </row>
    <row r="124" spans="2:14" ht="17.25" x14ac:dyDescent="0.25">
      <c r="B124" s="686"/>
      <c r="C124" s="376"/>
      <c r="D124" s="383" t="s">
        <v>284</v>
      </c>
      <c r="E124" s="290"/>
      <c r="F124" s="290"/>
      <c r="G124" s="290"/>
      <c r="H124" s="290"/>
      <c r="I124" s="290"/>
      <c r="J124" s="290"/>
      <c r="K124" s="290"/>
      <c r="L124" s="290"/>
      <c r="M124" s="290"/>
      <c r="N124" s="330"/>
    </row>
    <row r="125" spans="2:14" x14ac:dyDescent="0.25">
      <c r="B125" s="686"/>
      <c r="C125" s="376"/>
      <c r="D125" s="427" t="s">
        <v>168</v>
      </c>
      <c r="E125" s="290"/>
      <c r="F125" s="290"/>
      <c r="G125" s="290"/>
      <c r="H125" s="290"/>
      <c r="I125" s="290"/>
      <c r="J125" s="290"/>
      <c r="K125" s="290"/>
      <c r="L125" s="290"/>
      <c r="M125" s="290"/>
      <c r="N125" s="330"/>
    </row>
    <row r="126" spans="2:14" ht="5.0999999999999996" customHeight="1" x14ac:dyDescent="0.25">
      <c r="B126" s="686"/>
      <c r="C126" s="376"/>
      <c r="D126" s="390"/>
      <c r="E126" s="398"/>
      <c r="F126" s="398"/>
      <c r="G126" s="398"/>
      <c r="H126" s="398"/>
      <c r="I126" s="398"/>
      <c r="J126" s="398"/>
      <c r="K126" s="398"/>
      <c r="L126" s="398"/>
      <c r="M126" s="290"/>
      <c r="N126" s="330"/>
    </row>
    <row r="127" spans="2:14" x14ac:dyDescent="0.25">
      <c r="B127" s="686"/>
      <c r="C127" s="376"/>
      <c r="D127" s="418" t="s">
        <v>64</v>
      </c>
      <c r="E127" s="419"/>
      <c r="F127" s="419"/>
      <c r="G127" s="419"/>
      <c r="H127" s="420"/>
      <c r="I127" s="390"/>
      <c r="J127" s="236"/>
      <c r="K127" s="390"/>
      <c r="L127" s="290"/>
      <c r="M127" s="290"/>
      <c r="N127" s="330"/>
    </row>
    <row r="128" spans="2:14" ht="5.0999999999999996" customHeight="1" x14ac:dyDescent="0.25">
      <c r="B128" s="686"/>
      <c r="C128" s="376"/>
      <c r="D128" s="417"/>
      <c r="E128" s="417"/>
      <c r="F128" s="417"/>
      <c r="G128" s="417"/>
      <c r="H128" s="417"/>
      <c r="I128" s="417"/>
      <c r="J128" s="290"/>
      <c r="K128" s="417"/>
      <c r="L128" s="290"/>
      <c r="M128" s="290"/>
      <c r="N128" s="330"/>
    </row>
    <row r="129" spans="2:14" x14ac:dyDescent="0.25">
      <c r="B129" s="686"/>
      <c r="C129" s="376"/>
      <c r="D129" s="418" t="s">
        <v>66</v>
      </c>
      <c r="E129" s="419"/>
      <c r="F129" s="419"/>
      <c r="G129" s="419"/>
      <c r="H129" s="420"/>
      <c r="I129" s="390"/>
      <c r="J129" s="236"/>
      <c r="K129" s="390"/>
      <c r="L129" s="290"/>
      <c r="M129" s="290"/>
      <c r="N129" s="330"/>
    </row>
    <row r="130" spans="2:14" ht="5.0999999999999996" customHeight="1" x14ac:dyDescent="0.25">
      <c r="B130" s="686"/>
      <c r="C130" s="376"/>
      <c r="D130" s="417"/>
      <c r="E130" s="417"/>
      <c r="F130" s="417"/>
      <c r="G130" s="417"/>
      <c r="H130" s="417"/>
      <c r="I130" s="417"/>
      <c r="J130" s="290"/>
      <c r="K130" s="417"/>
      <c r="L130" s="290"/>
      <c r="M130" s="290"/>
      <c r="N130" s="330"/>
    </row>
    <row r="131" spans="2:14" x14ac:dyDescent="0.25">
      <c r="B131" s="686"/>
      <c r="C131" s="376"/>
      <c r="D131" s="418" t="s">
        <v>65</v>
      </c>
      <c r="E131" s="419"/>
      <c r="F131" s="419"/>
      <c r="G131" s="419"/>
      <c r="H131" s="420"/>
      <c r="I131" s="390"/>
      <c r="J131" s="236"/>
      <c r="K131" s="390"/>
      <c r="L131" s="290"/>
      <c r="M131" s="290"/>
      <c r="N131" s="330"/>
    </row>
    <row r="132" spans="2:14" x14ac:dyDescent="0.25">
      <c r="B132" s="687"/>
      <c r="C132" s="386"/>
      <c r="D132" s="387"/>
      <c r="E132" s="387"/>
      <c r="F132" s="387"/>
      <c r="G132" s="387"/>
      <c r="H132" s="387"/>
      <c r="I132" s="387"/>
      <c r="J132" s="387"/>
      <c r="K132" s="428"/>
      <c r="L132" s="428"/>
      <c r="M132" s="387"/>
      <c r="N132" s="388"/>
    </row>
    <row r="133" spans="2:14" x14ac:dyDescent="0.25">
      <c r="C133" s="426"/>
      <c r="D133" s="369"/>
      <c r="E133" s="369"/>
      <c r="F133" s="369"/>
      <c r="G133" s="369"/>
      <c r="H133" s="369"/>
      <c r="I133" s="369"/>
      <c r="J133" s="369"/>
      <c r="K133" s="369"/>
      <c r="L133" s="369"/>
      <c r="M133" s="369"/>
      <c r="N133" s="369"/>
    </row>
    <row r="134" spans="2:14" ht="33" customHeight="1" x14ac:dyDescent="0.25">
      <c r="C134" s="632" t="s">
        <v>114</v>
      </c>
      <c r="D134" s="633"/>
      <c r="E134" s="633"/>
      <c r="F134" s="633"/>
      <c r="G134" s="633"/>
      <c r="H134" s="633"/>
      <c r="I134" s="633"/>
      <c r="J134" s="633"/>
      <c r="K134" s="633"/>
      <c r="L134" s="633"/>
      <c r="M134" s="633"/>
      <c r="N134" s="634"/>
    </row>
    <row r="135" spans="2:14" ht="8.1" customHeight="1" x14ac:dyDescent="0.25"/>
    <row r="136" spans="2:14" s="395" customFormat="1" x14ac:dyDescent="0.25">
      <c r="C136" s="629" t="s">
        <v>142</v>
      </c>
      <c r="D136" s="630"/>
      <c r="E136" s="630"/>
      <c r="F136" s="630"/>
      <c r="G136" s="630"/>
      <c r="H136" s="630"/>
      <c r="I136" s="630"/>
      <c r="J136" s="630"/>
      <c r="K136" s="630"/>
      <c r="L136" s="630"/>
      <c r="M136" s="630"/>
      <c r="N136" s="631"/>
    </row>
    <row r="137" spans="2:14" ht="8.1" customHeight="1" x14ac:dyDescent="0.25"/>
    <row r="138" spans="2:14" ht="8.1" customHeight="1" x14ac:dyDescent="0.25">
      <c r="B138" s="685" t="s">
        <v>118</v>
      </c>
      <c r="C138" s="372"/>
      <c r="D138" s="373"/>
      <c r="E138" s="373"/>
      <c r="F138" s="373"/>
      <c r="G138" s="373"/>
      <c r="H138" s="373"/>
      <c r="I138" s="373"/>
      <c r="J138" s="373"/>
      <c r="K138" s="373"/>
      <c r="L138" s="373"/>
      <c r="M138" s="373"/>
      <c r="N138" s="374"/>
    </row>
    <row r="139" spans="2:14" ht="17.25" x14ac:dyDescent="0.25">
      <c r="B139" s="686"/>
      <c r="C139" s="376"/>
      <c r="D139" s="383" t="s">
        <v>286</v>
      </c>
      <c r="E139" s="290"/>
      <c r="F139" s="290"/>
      <c r="G139" s="290"/>
      <c r="H139" s="290"/>
      <c r="I139" s="290"/>
      <c r="J139" s="290"/>
      <c r="K139" s="290"/>
      <c r="L139" s="290"/>
      <c r="M139" s="290"/>
      <c r="N139" s="330"/>
    </row>
    <row r="140" spans="2:14" x14ac:dyDescent="0.25">
      <c r="B140" s="686"/>
      <c r="C140" s="376"/>
      <c r="D140" s="427" t="s">
        <v>170</v>
      </c>
      <c r="E140" s="290"/>
      <c r="F140" s="290"/>
      <c r="G140" s="290"/>
      <c r="H140" s="290"/>
      <c r="I140" s="290"/>
      <c r="J140" s="290"/>
      <c r="K140" s="290"/>
      <c r="L140" s="290"/>
      <c r="M140" s="290"/>
      <c r="N140" s="330"/>
    </row>
    <row r="141" spans="2:14" ht="5.0999999999999996" customHeight="1" x14ac:dyDescent="0.25">
      <c r="B141" s="686"/>
      <c r="C141" s="376"/>
      <c r="D141" s="429"/>
      <c r="E141" s="290"/>
      <c r="F141" s="290"/>
      <c r="G141" s="290"/>
      <c r="H141" s="290"/>
      <c r="I141" s="290"/>
      <c r="J141" s="290"/>
      <c r="K141" s="290"/>
      <c r="L141" s="290"/>
      <c r="M141" s="290"/>
      <c r="N141" s="330"/>
    </row>
    <row r="142" spans="2:14" x14ac:dyDescent="0.25">
      <c r="B142" s="686"/>
      <c r="C142" s="376"/>
      <c r="D142" s="418" t="s">
        <v>99</v>
      </c>
      <c r="E142" s="419"/>
      <c r="F142" s="419"/>
      <c r="G142" s="419"/>
      <c r="H142" s="420"/>
      <c r="I142" s="398"/>
      <c r="J142" s="236"/>
      <c r="K142" s="398"/>
      <c r="L142" s="398"/>
      <c r="M142" s="290"/>
      <c r="N142" s="330"/>
    </row>
    <row r="143" spans="2:14" ht="5.0999999999999996" customHeight="1" x14ac:dyDescent="0.25">
      <c r="B143" s="686"/>
      <c r="C143" s="376"/>
      <c r="D143" s="417"/>
      <c r="E143" s="417"/>
      <c r="F143" s="417"/>
      <c r="G143" s="417"/>
      <c r="H143" s="417"/>
      <c r="I143" s="417"/>
      <c r="J143" s="417"/>
      <c r="K143" s="417"/>
      <c r="L143" s="417"/>
      <c r="M143" s="290"/>
      <c r="N143" s="330"/>
    </row>
    <row r="144" spans="2:14" x14ac:dyDescent="0.25">
      <c r="B144" s="686"/>
      <c r="C144" s="376"/>
      <c r="D144" s="611" t="s">
        <v>201</v>
      </c>
      <c r="E144" s="612"/>
      <c r="F144" s="612"/>
      <c r="G144" s="612"/>
      <c r="H144" s="613"/>
      <c r="I144" s="417"/>
      <c r="J144" s="236"/>
      <c r="K144" s="417"/>
      <c r="L144" s="417"/>
      <c r="M144" s="290"/>
      <c r="N144" s="330"/>
    </row>
    <row r="145" spans="2:14" x14ac:dyDescent="0.25">
      <c r="B145" s="686"/>
      <c r="C145" s="376"/>
      <c r="D145" s="617"/>
      <c r="E145" s="618"/>
      <c r="F145" s="618"/>
      <c r="G145" s="618"/>
      <c r="H145" s="619"/>
      <c r="I145" s="398"/>
      <c r="J145" s="398"/>
      <c r="K145" s="398"/>
      <c r="L145" s="398"/>
      <c r="M145" s="290"/>
      <c r="N145" s="330"/>
    </row>
    <row r="146" spans="2:14" x14ac:dyDescent="0.25">
      <c r="B146" s="687"/>
      <c r="C146" s="386"/>
      <c r="D146" s="387"/>
      <c r="E146" s="387"/>
      <c r="F146" s="387"/>
      <c r="G146" s="387"/>
      <c r="H146" s="387"/>
      <c r="I146" s="387"/>
      <c r="J146" s="387"/>
      <c r="K146" s="387"/>
      <c r="L146" s="387"/>
      <c r="M146" s="387"/>
      <c r="N146" s="388"/>
    </row>
    <row r="147" spans="2:14" x14ac:dyDescent="0.25">
      <c r="C147" s="426"/>
      <c r="D147" s="369"/>
      <c r="E147" s="369"/>
      <c r="F147" s="369"/>
      <c r="G147" s="369"/>
      <c r="H147" s="369"/>
      <c r="I147" s="369"/>
      <c r="J147" s="369"/>
      <c r="K147" s="369"/>
      <c r="L147" s="369"/>
      <c r="M147" s="369"/>
      <c r="N147" s="369"/>
    </row>
    <row r="148" spans="2:14" s="370" customFormat="1" ht="24.75" customHeight="1" x14ac:dyDescent="0.25">
      <c r="B148" s="678" t="s">
        <v>82</v>
      </c>
      <c r="C148" s="679"/>
      <c r="D148" s="679"/>
      <c r="E148" s="679"/>
      <c r="F148" s="679"/>
      <c r="G148" s="679"/>
      <c r="H148" s="679"/>
      <c r="I148" s="679"/>
      <c r="J148" s="679"/>
      <c r="K148" s="679"/>
      <c r="L148" s="679"/>
      <c r="M148" s="679"/>
      <c r="N148" s="680"/>
    </row>
    <row r="149" spans="2:14" ht="8.1" customHeight="1" x14ac:dyDescent="0.25"/>
    <row r="150" spans="2:14" ht="8.1" customHeight="1" x14ac:dyDescent="0.25">
      <c r="B150" s="371"/>
      <c r="C150" s="372"/>
      <c r="D150" s="373"/>
      <c r="E150" s="373"/>
      <c r="F150" s="373"/>
      <c r="G150" s="373"/>
      <c r="H150" s="373"/>
      <c r="I150" s="373"/>
      <c r="J150" s="373"/>
      <c r="K150" s="373"/>
      <c r="L150" s="373"/>
      <c r="M150" s="373"/>
      <c r="N150" s="374"/>
    </row>
    <row r="151" spans="2:14" ht="15" customHeight="1" x14ac:dyDescent="0.25">
      <c r="B151" s="375"/>
      <c r="C151" s="376"/>
      <c r="D151" s="418" t="s">
        <v>132</v>
      </c>
      <c r="E151" s="419"/>
      <c r="F151" s="419"/>
      <c r="G151" s="419"/>
      <c r="H151" s="420"/>
      <c r="I151" s="290"/>
      <c r="J151" s="236"/>
      <c r="K151" s="290"/>
      <c r="L151" s="290"/>
      <c r="M151" s="290"/>
      <c r="N151" s="330"/>
    </row>
    <row r="152" spans="2:14" ht="9.9499999999999993" customHeight="1" x14ac:dyDescent="0.25">
      <c r="B152" s="375"/>
      <c r="C152" s="376"/>
      <c r="D152" s="389"/>
      <c r="E152" s="421"/>
      <c r="F152" s="421"/>
      <c r="G152" s="421"/>
      <c r="H152" s="421"/>
      <c r="I152" s="421"/>
      <c r="J152" s="421"/>
      <c r="K152" s="421"/>
      <c r="L152" s="421"/>
      <c r="M152" s="290"/>
      <c r="N152" s="330"/>
    </row>
    <row r="153" spans="2:14" ht="15" customHeight="1" x14ac:dyDescent="0.25">
      <c r="B153" s="375"/>
      <c r="C153" s="376"/>
      <c r="D153" s="383" t="s">
        <v>171</v>
      </c>
      <c r="E153" s="421"/>
      <c r="F153" s="421"/>
      <c r="G153" s="421"/>
      <c r="H153" s="421"/>
      <c r="I153" s="421"/>
      <c r="J153" s="421"/>
      <c r="K153" s="421"/>
      <c r="L153" s="421"/>
      <c r="M153" s="290"/>
      <c r="N153" s="330"/>
    </row>
    <row r="154" spans="2:14" ht="5.0999999999999996" customHeight="1" x14ac:dyDescent="0.25">
      <c r="B154" s="375"/>
      <c r="C154" s="376"/>
      <c r="D154" s="383"/>
      <c r="E154" s="421"/>
      <c r="F154" s="421"/>
      <c r="G154" s="421"/>
      <c r="H154" s="421"/>
      <c r="I154" s="421"/>
      <c r="J154" s="421"/>
      <c r="K154" s="421"/>
      <c r="L154" s="421"/>
      <c r="M154" s="290"/>
      <c r="N154" s="330"/>
    </row>
    <row r="155" spans="2:14" ht="15" customHeight="1" x14ac:dyDescent="0.25">
      <c r="B155" s="375"/>
      <c r="C155" s="376"/>
      <c r="D155" s="611" t="s">
        <v>35</v>
      </c>
      <c r="E155" s="612"/>
      <c r="F155" s="612"/>
      <c r="G155" s="612"/>
      <c r="H155" s="613"/>
      <c r="I155" s="421"/>
      <c r="J155" s="236"/>
      <c r="K155" s="421"/>
      <c r="L155" s="421"/>
      <c r="M155" s="290"/>
      <c r="N155" s="330"/>
    </row>
    <row r="156" spans="2:14" ht="15" customHeight="1" x14ac:dyDescent="0.25">
      <c r="B156" s="375"/>
      <c r="C156" s="376"/>
      <c r="D156" s="617"/>
      <c r="E156" s="618"/>
      <c r="F156" s="618"/>
      <c r="G156" s="618"/>
      <c r="H156" s="619"/>
      <c r="I156" s="421"/>
      <c r="J156" s="421"/>
      <c r="K156" s="421"/>
      <c r="L156" s="421"/>
      <c r="M156" s="290"/>
      <c r="N156" s="330"/>
    </row>
    <row r="157" spans="2:14" ht="9.9499999999999993" customHeight="1" x14ac:dyDescent="0.25">
      <c r="B157" s="375"/>
      <c r="C157" s="376"/>
      <c r="D157" s="290"/>
      <c r="E157" s="290"/>
      <c r="F157" s="290"/>
      <c r="G157" s="290"/>
      <c r="H157" s="290"/>
      <c r="I157" s="290"/>
      <c r="J157" s="290"/>
      <c r="K157" s="290"/>
      <c r="L157" s="290"/>
      <c r="M157" s="290"/>
      <c r="N157" s="330"/>
    </row>
    <row r="158" spans="2:14" ht="15" customHeight="1" x14ac:dyDescent="0.25">
      <c r="B158" s="375"/>
      <c r="C158" s="376"/>
      <c r="D158" s="430" t="s">
        <v>172</v>
      </c>
      <c r="E158" s="419"/>
      <c r="F158" s="419"/>
      <c r="G158" s="419"/>
      <c r="H158" s="420"/>
      <c r="I158" s="375"/>
      <c r="J158" s="236"/>
      <c r="K158" s="290"/>
      <c r="L158" s="431"/>
      <c r="M158" s="290"/>
      <c r="N158" s="330"/>
    </row>
    <row r="159" spans="2:14" ht="9.9499999999999993" customHeight="1" x14ac:dyDescent="0.25">
      <c r="B159" s="375"/>
      <c r="C159" s="376"/>
      <c r="D159" s="290"/>
      <c r="E159" s="290"/>
      <c r="F159" s="290"/>
      <c r="G159" s="290"/>
      <c r="H159" s="290"/>
      <c r="I159" s="290"/>
      <c r="J159" s="290"/>
      <c r="K159" s="290"/>
      <c r="L159" s="290"/>
      <c r="M159" s="290"/>
      <c r="N159" s="330"/>
    </row>
    <row r="160" spans="2:14" ht="15" customHeight="1" x14ac:dyDescent="0.25">
      <c r="B160" s="375"/>
      <c r="C160" s="376"/>
      <c r="D160" s="422" t="s">
        <v>173</v>
      </c>
      <c r="E160" s="422"/>
      <c r="F160" s="422"/>
      <c r="G160" s="422"/>
      <c r="H160" s="422"/>
      <c r="I160" s="422"/>
      <c r="J160" s="422"/>
      <c r="K160" s="422"/>
      <c r="L160" s="425"/>
      <c r="M160" s="290"/>
      <c r="N160" s="330"/>
    </row>
    <row r="161" spans="2:14" ht="5.0999999999999996" customHeight="1" x14ac:dyDescent="0.25">
      <c r="B161" s="375"/>
      <c r="C161" s="376"/>
      <c r="D161" s="422"/>
      <c r="E161" s="422"/>
      <c r="F161" s="422"/>
      <c r="G161" s="422"/>
      <c r="H161" s="422"/>
      <c r="I161" s="422"/>
      <c r="J161" s="422"/>
      <c r="K161" s="422"/>
      <c r="L161" s="425"/>
      <c r="M161" s="290"/>
      <c r="N161" s="330"/>
    </row>
    <row r="162" spans="2:14" ht="15" customHeight="1" x14ac:dyDescent="0.25">
      <c r="B162" s="375"/>
      <c r="C162" s="376"/>
      <c r="D162" s="611" t="s">
        <v>146</v>
      </c>
      <c r="E162" s="612"/>
      <c r="F162" s="612"/>
      <c r="G162" s="612"/>
      <c r="H162" s="613"/>
      <c r="I162" s="422"/>
      <c r="J162" s="236"/>
      <c r="K162" s="422"/>
      <c r="L162" s="422"/>
      <c r="M162" s="290"/>
      <c r="N162" s="330"/>
    </row>
    <row r="163" spans="2:14" ht="15" customHeight="1" x14ac:dyDescent="0.25">
      <c r="B163" s="375"/>
      <c r="C163" s="376"/>
      <c r="D163" s="617"/>
      <c r="E163" s="618"/>
      <c r="F163" s="618"/>
      <c r="G163" s="618"/>
      <c r="H163" s="619"/>
      <c r="I163" s="422"/>
      <c r="J163" s="422"/>
      <c r="K163" s="422"/>
      <c r="L163" s="422"/>
      <c r="M163" s="290"/>
      <c r="N163" s="330"/>
    </row>
    <row r="164" spans="2:14" ht="5.0999999999999996" customHeight="1" x14ac:dyDescent="0.25">
      <c r="B164" s="375"/>
      <c r="C164" s="376"/>
      <c r="D164" s="290"/>
      <c r="E164" s="290"/>
      <c r="F164" s="290"/>
      <c r="G164" s="290"/>
      <c r="H164" s="290"/>
      <c r="I164" s="422"/>
      <c r="J164" s="422"/>
      <c r="K164" s="422"/>
      <c r="L164" s="422"/>
      <c r="M164" s="290"/>
      <c r="N164" s="330"/>
    </row>
    <row r="165" spans="2:14" ht="15" customHeight="1" x14ac:dyDescent="0.25">
      <c r="B165" s="375"/>
      <c r="C165" s="376"/>
      <c r="D165" s="611" t="s">
        <v>215</v>
      </c>
      <c r="E165" s="612"/>
      <c r="F165" s="612"/>
      <c r="G165" s="612"/>
      <c r="H165" s="613"/>
      <c r="I165" s="432"/>
      <c r="J165" s="236"/>
      <c r="K165" s="432"/>
      <c r="L165" s="432"/>
      <c r="M165" s="290"/>
      <c r="N165" s="330"/>
    </row>
    <row r="166" spans="2:14" x14ac:dyDescent="0.25">
      <c r="B166" s="375"/>
      <c r="C166" s="376"/>
      <c r="D166" s="614"/>
      <c r="E166" s="615"/>
      <c r="F166" s="615"/>
      <c r="G166" s="615"/>
      <c r="H166" s="616"/>
      <c r="I166" s="432"/>
      <c r="J166" s="432"/>
      <c r="K166" s="432"/>
      <c r="L166" s="432"/>
      <c r="M166" s="290"/>
      <c r="N166" s="330"/>
    </row>
    <row r="167" spans="2:14" x14ac:dyDescent="0.25">
      <c r="B167" s="375"/>
      <c r="C167" s="376"/>
      <c r="D167" s="617"/>
      <c r="E167" s="618"/>
      <c r="F167" s="618"/>
      <c r="G167" s="618"/>
      <c r="H167" s="619"/>
      <c r="I167" s="432"/>
      <c r="J167" s="432"/>
      <c r="K167" s="432"/>
      <c r="L167" s="432"/>
      <c r="M167" s="290"/>
      <c r="N167" s="330"/>
    </row>
    <row r="168" spans="2:14" ht="9.9499999999999993" customHeight="1" x14ac:dyDescent="0.25">
      <c r="B168" s="375"/>
      <c r="C168" s="376"/>
      <c r="D168" s="290"/>
      <c r="E168" s="290"/>
      <c r="F168" s="290"/>
      <c r="G168" s="290"/>
      <c r="H168" s="290"/>
      <c r="I168" s="290"/>
      <c r="J168" s="290"/>
      <c r="K168" s="290"/>
      <c r="L168" s="290"/>
      <c r="M168" s="290"/>
      <c r="N168" s="330"/>
    </row>
    <row r="169" spans="2:14" ht="15" customHeight="1" x14ac:dyDescent="0.25">
      <c r="B169" s="375"/>
      <c r="C169" s="376"/>
      <c r="D169" s="674" t="s">
        <v>36</v>
      </c>
      <c r="E169" s="675"/>
      <c r="F169" s="675"/>
      <c r="G169" s="675"/>
      <c r="H169" s="675"/>
      <c r="I169" s="675"/>
      <c r="J169" s="675"/>
      <c r="K169" s="675"/>
      <c r="L169" s="433"/>
      <c r="M169" s="290"/>
      <c r="N169" s="330"/>
    </row>
    <row r="170" spans="2:14" ht="5.0999999999999996" customHeight="1" x14ac:dyDescent="0.25">
      <c r="B170" s="375"/>
      <c r="C170" s="376"/>
      <c r="D170" s="425"/>
      <c r="E170" s="433"/>
      <c r="F170" s="433"/>
      <c r="G170" s="433"/>
      <c r="H170" s="433"/>
      <c r="I170" s="433"/>
      <c r="J170" s="433"/>
      <c r="K170" s="433"/>
      <c r="L170" s="433"/>
      <c r="M170" s="290"/>
      <c r="N170" s="330"/>
    </row>
    <row r="171" spans="2:14" ht="15" customHeight="1" x14ac:dyDescent="0.25">
      <c r="B171" s="375"/>
      <c r="C171" s="376"/>
      <c r="D171" s="611" t="s">
        <v>180</v>
      </c>
      <c r="E171" s="612"/>
      <c r="F171" s="612"/>
      <c r="G171" s="612"/>
      <c r="H171" s="613"/>
      <c r="I171" s="290"/>
      <c r="J171" s="236"/>
      <c r="K171" s="290"/>
      <c r="L171" s="434"/>
      <c r="M171" s="290"/>
      <c r="N171" s="330"/>
    </row>
    <row r="172" spans="2:14" x14ac:dyDescent="0.25">
      <c r="B172" s="375"/>
      <c r="C172" s="376"/>
      <c r="D172" s="614"/>
      <c r="E172" s="615"/>
      <c r="F172" s="615"/>
      <c r="G172" s="615"/>
      <c r="H172" s="616"/>
      <c r="I172" s="290"/>
      <c r="J172" s="290"/>
      <c r="K172" s="290"/>
      <c r="L172" s="417"/>
      <c r="M172" s="290"/>
      <c r="N172" s="330"/>
    </row>
    <row r="173" spans="2:14" x14ac:dyDescent="0.25">
      <c r="B173" s="375"/>
      <c r="C173" s="376"/>
      <c r="D173" s="617"/>
      <c r="E173" s="618"/>
      <c r="F173" s="618"/>
      <c r="G173" s="618"/>
      <c r="H173" s="619"/>
      <c r="I173" s="290"/>
      <c r="J173" s="290"/>
      <c r="K173" s="290"/>
      <c r="L173" s="417"/>
      <c r="M173" s="290"/>
      <c r="N173" s="330"/>
    </row>
    <row r="174" spans="2:14" ht="9.9499999999999993" customHeight="1" x14ac:dyDescent="0.25">
      <c r="B174" s="375"/>
      <c r="C174" s="376"/>
      <c r="D174" s="290"/>
      <c r="E174" s="290"/>
      <c r="F174" s="290"/>
      <c r="G174" s="290"/>
      <c r="H174" s="290"/>
      <c r="I174" s="290"/>
      <c r="J174" s="290"/>
      <c r="K174" s="290"/>
      <c r="L174" s="290"/>
      <c r="M174" s="290"/>
      <c r="N174" s="330"/>
    </row>
    <row r="175" spans="2:14" ht="17.25" customHeight="1" x14ac:dyDescent="0.25">
      <c r="B175" s="375"/>
      <c r="C175" s="376"/>
      <c r="D175" s="674" t="s">
        <v>281</v>
      </c>
      <c r="E175" s="676"/>
      <c r="F175" s="676"/>
      <c r="G175" s="676"/>
      <c r="H175" s="676"/>
      <c r="I175" s="676"/>
      <c r="J175" s="676"/>
      <c r="K175" s="676"/>
      <c r="L175" s="435"/>
      <c r="M175" s="290"/>
      <c r="N175" s="330"/>
    </row>
    <row r="176" spans="2:14" ht="5.0999999999999996" customHeight="1" x14ac:dyDescent="0.25">
      <c r="B176" s="375"/>
      <c r="C176" s="376"/>
      <c r="D176" s="425"/>
      <c r="E176" s="435"/>
      <c r="F176" s="435"/>
      <c r="G176" s="435"/>
      <c r="H176" s="435"/>
      <c r="I176" s="435"/>
      <c r="J176" s="435"/>
      <c r="K176" s="435"/>
      <c r="L176" s="435"/>
      <c r="M176" s="290"/>
      <c r="N176" s="330"/>
    </row>
    <row r="177" spans="2:14" ht="17.25" customHeight="1" x14ac:dyDescent="0.25">
      <c r="B177" s="375"/>
      <c r="C177" s="376"/>
      <c r="D177" s="418" t="s">
        <v>181</v>
      </c>
      <c r="E177" s="419"/>
      <c r="F177" s="419"/>
      <c r="G177" s="419"/>
      <c r="H177" s="420"/>
      <c r="I177" s="434"/>
      <c r="J177" s="236"/>
      <c r="K177" s="434"/>
      <c r="L177" s="434"/>
      <c r="M177" s="290"/>
      <c r="N177" s="330"/>
    </row>
    <row r="178" spans="2:14" ht="9.9499999999999993" customHeight="1" x14ac:dyDescent="0.25">
      <c r="B178" s="375"/>
      <c r="C178" s="376"/>
      <c r="D178" s="290"/>
      <c r="E178" s="290"/>
      <c r="F178" s="290"/>
      <c r="G178" s="290"/>
      <c r="H178" s="290"/>
      <c r="I178" s="290"/>
      <c r="J178" s="290"/>
      <c r="K178" s="290"/>
      <c r="L178" s="290"/>
      <c r="M178" s="290"/>
      <c r="N178" s="330"/>
    </row>
    <row r="179" spans="2:14" ht="15" customHeight="1" x14ac:dyDescent="0.25">
      <c r="B179" s="375"/>
      <c r="C179" s="376"/>
      <c r="D179" s="674" t="s">
        <v>282</v>
      </c>
      <c r="E179" s="676"/>
      <c r="F179" s="676"/>
      <c r="G179" s="676"/>
      <c r="H179" s="676"/>
      <c r="I179" s="676"/>
      <c r="J179" s="676"/>
      <c r="K179" s="676"/>
      <c r="L179" s="435"/>
      <c r="M179" s="290"/>
      <c r="N179" s="330"/>
    </row>
    <row r="180" spans="2:14" ht="5.0999999999999996" customHeight="1" x14ac:dyDescent="0.25">
      <c r="B180" s="375"/>
      <c r="C180" s="376"/>
      <c r="D180" s="425"/>
      <c r="E180" s="435"/>
      <c r="F180" s="435"/>
      <c r="G180" s="435"/>
      <c r="H180" s="435"/>
      <c r="I180" s="435"/>
      <c r="J180" s="435"/>
      <c r="K180" s="435"/>
      <c r="L180" s="435"/>
      <c r="M180" s="290"/>
      <c r="N180" s="330"/>
    </row>
    <row r="181" spans="2:14" ht="15" customHeight="1" x14ac:dyDescent="0.25">
      <c r="B181" s="375"/>
      <c r="C181" s="376"/>
      <c r="D181" s="611" t="s">
        <v>202</v>
      </c>
      <c r="E181" s="612"/>
      <c r="F181" s="612"/>
      <c r="G181" s="612"/>
      <c r="H181" s="613"/>
      <c r="I181" s="436"/>
      <c r="J181" s="236"/>
      <c r="K181" s="436"/>
      <c r="L181" s="436"/>
      <c r="M181" s="290"/>
      <c r="N181" s="330"/>
    </row>
    <row r="182" spans="2:14" ht="15" customHeight="1" x14ac:dyDescent="0.25">
      <c r="B182" s="375"/>
      <c r="C182" s="376"/>
      <c r="D182" s="614"/>
      <c r="E182" s="615"/>
      <c r="F182" s="615"/>
      <c r="G182" s="615"/>
      <c r="H182" s="616"/>
      <c r="I182" s="436"/>
      <c r="J182" s="436"/>
      <c r="K182" s="436"/>
      <c r="L182" s="436"/>
      <c r="M182" s="290"/>
      <c r="N182" s="330"/>
    </row>
    <row r="183" spans="2:14" ht="15" customHeight="1" x14ac:dyDescent="0.25">
      <c r="B183" s="375"/>
      <c r="C183" s="376"/>
      <c r="D183" s="614"/>
      <c r="E183" s="615"/>
      <c r="F183" s="615"/>
      <c r="G183" s="615"/>
      <c r="H183" s="616"/>
      <c r="I183" s="436"/>
      <c r="J183" s="436"/>
      <c r="K183" s="436"/>
      <c r="L183" s="436"/>
      <c r="M183" s="290"/>
      <c r="N183" s="330"/>
    </row>
    <row r="184" spans="2:14" ht="15" customHeight="1" x14ac:dyDescent="0.25">
      <c r="B184" s="375"/>
      <c r="C184" s="376"/>
      <c r="D184" s="614"/>
      <c r="E184" s="615"/>
      <c r="F184" s="615"/>
      <c r="G184" s="615"/>
      <c r="H184" s="616"/>
      <c r="I184" s="436"/>
      <c r="J184" s="436"/>
      <c r="K184" s="436"/>
      <c r="L184" s="436"/>
      <c r="M184" s="290"/>
      <c r="N184" s="330"/>
    </row>
    <row r="185" spans="2:14" x14ac:dyDescent="0.25">
      <c r="B185" s="375"/>
      <c r="C185" s="376"/>
      <c r="D185" s="614"/>
      <c r="E185" s="615"/>
      <c r="F185" s="615"/>
      <c r="G185" s="615"/>
      <c r="H185" s="616"/>
      <c r="I185" s="436"/>
      <c r="J185" s="436"/>
      <c r="K185" s="436"/>
      <c r="L185" s="436"/>
      <c r="M185" s="290"/>
      <c r="N185" s="330"/>
    </row>
    <row r="186" spans="2:14" x14ac:dyDescent="0.25">
      <c r="B186" s="375"/>
      <c r="C186" s="376"/>
      <c r="D186" s="617"/>
      <c r="E186" s="618"/>
      <c r="F186" s="618"/>
      <c r="G186" s="618"/>
      <c r="H186" s="619"/>
      <c r="I186" s="436"/>
      <c r="J186" s="436"/>
      <c r="K186" s="436"/>
      <c r="L186" s="436"/>
      <c r="M186" s="290"/>
      <c r="N186" s="330"/>
    </row>
    <row r="187" spans="2:14" ht="9.9499999999999993" customHeight="1" x14ac:dyDescent="0.25">
      <c r="B187" s="375"/>
      <c r="C187" s="376"/>
      <c r="D187" s="290"/>
      <c r="E187" s="290"/>
      <c r="F187" s="290"/>
      <c r="G187" s="290"/>
      <c r="H187" s="290"/>
      <c r="I187" s="290"/>
      <c r="J187" s="290"/>
      <c r="K187" s="290"/>
      <c r="L187" s="290"/>
      <c r="M187" s="290"/>
      <c r="N187" s="330"/>
    </row>
    <row r="188" spans="2:14" ht="17.25" x14ac:dyDescent="0.25">
      <c r="B188" s="375"/>
      <c r="C188" s="376"/>
      <c r="D188" s="422" t="s">
        <v>283</v>
      </c>
      <c r="E188" s="290"/>
      <c r="F188" s="290"/>
      <c r="G188" s="290"/>
      <c r="H188" s="290"/>
      <c r="I188" s="290"/>
      <c r="J188" s="437"/>
      <c r="K188" s="438"/>
      <c r="L188" s="438"/>
      <c r="M188" s="290"/>
      <c r="N188" s="330"/>
    </row>
    <row r="189" spans="2:14" x14ac:dyDescent="0.25">
      <c r="B189" s="375"/>
      <c r="C189" s="376"/>
      <c r="D189" s="418" t="s">
        <v>186</v>
      </c>
      <c r="E189" s="419"/>
      <c r="F189" s="419"/>
      <c r="G189" s="419"/>
      <c r="H189" s="420"/>
      <c r="I189" s="290"/>
      <c r="J189" s="236"/>
      <c r="K189" s="438"/>
      <c r="L189" s="438"/>
      <c r="M189" s="290"/>
      <c r="N189" s="330"/>
    </row>
    <row r="190" spans="2:14" x14ac:dyDescent="0.25">
      <c r="B190" s="385"/>
      <c r="C190" s="386"/>
      <c r="D190" s="387"/>
      <c r="E190" s="387"/>
      <c r="F190" s="387"/>
      <c r="G190" s="387"/>
      <c r="H190" s="387"/>
      <c r="I190" s="387"/>
      <c r="J190" s="387"/>
      <c r="K190" s="387"/>
      <c r="L190" s="387"/>
      <c r="M190" s="387"/>
      <c r="N190" s="388"/>
    </row>
    <row r="192" spans="2:14" s="439" customFormat="1" x14ac:dyDescent="0.25">
      <c r="C192" s="440" t="s">
        <v>128</v>
      </c>
      <c r="M192" s="441"/>
    </row>
    <row r="193" spans="3:18" x14ac:dyDescent="0.25">
      <c r="M193" s="442"/>
    </row>
    <row r="194" spans="3:18" s="444" customFormat="1" x14ac:dyDescent="0.25">
      <c r="C194" s="443" t="s">
        <v>137</v>
      </c>
      <c r="M194" s="442"/>
    </row>
    <row r="195" spans="3:18" s="444" customFormat="1" x14ac:dyDescent="0.25">
      <c r="C195" s="443" t="s">
        <v>136</v>
      </c>
      <c r="M195" s="442"/>
    </row>
    <row r="196" spans="3:18" x14ac:dyDescent="0.25">
      <c r="C196" s="445" t="s">
        <v>14</v>
      </c>
      <c r="M196" s="442"/>
    </row>
    <row r="197" spans="3:18" ht="18.75" customHeight="1" x14ac:dyDescent="0.25">
      <c r="C197" s="446" t="s">
        <v>241</v>
      </c>
      <c r="M197" s="442"/>
    </row>
    <row r="198" spans="3:18" x14ac:dyDescent="0.25">
      <c r="C198" s="447" t="s">
        <v>242</v>
      </c>
      <c r="M198" s="442"/>
    </row>
    <row r="199" spans="3:18" x14ac:dyDescent="0.25">
      <c r="C199" s="447"/>
      <c r="M199" s="442"/>
    </row>
    <row r="200" spans="3:18" x14ac:dyDescent="0.25">
      <c r="C200" s="443" t="s">
        <v>134</v>
      </c>
      <c r="M200" s="442"/>
    </row>
    <row r="201" spans="3:18" x14ac:dyDescent="0.25">
      <c r="C201" s="448"/>
      <c r="D201" s="449" t="s">
        <v>135</v>
      </c>
      <c r="E201" s="449"/>
      <c r="F201" s="449"/>
      <c r="G201" s="449"/>
      <c r="H201" s="449"/>
      <c r="I201" s="449"/>
      <c r="J201" s="449"/>
      <c r="K201" s="449"/>
      <c r="L201" s="449"/>
      <c r="M201" s="450"/>
      <c r="N201" s="449"/>
      <c r="O201" s="449"/>
      <c r="P201" s="449"/>
      <c r="Q201" s="449"/>
      <c r="R201" s="451"/>
    </row>
    <row r="202" spans="3:18" x14ac:dyDescent="0.25">
      <c r="C202" s="452"/>
      <c r="D202" s="204"/>
      <c r="E202" s="204"/>
      <c r="F202" s="204"/>
      <c r="G202" s="204"/>
      <c r="H202" s="204"/>
      <c r="I202" s="204"/>
      <c r="J202" s="204"/>
      <c r="K202" s="204"/>
      <c r="L202" s="204"/>
      <c r="M202" s="453"/>
      <c r="N202" s="204"/>
      <c r="O202" s="204"/>
      <c r="P202" s="204"/>
      <c r="Q202" s="204"/>
      <c r="R202" s="454"/>
    </row>
    <row r="203" spans="3:18" x14ac:dyDescent="0.25">
      <c r="C203" s="452"/>
      <c r="D203" s="204"/>
      <c r="E203" s="204"/>
      <c r="F203" s="204"/>
      <c r="G203" s="204"/>
      <c r="H203" s="204"/>
      <c r="I203" s="204"/>
      <c r="J203" s="204"/>
      <c r="K203" s="204"/>
      <c r="L203" s="204"/>
      <c r="M203" s="453"/>
      <c r="N203" s="204"/>
      <c r="O203" s="204"/>
      <c r="P203" s="204"/>
      <c r="Q203" s="204"/>
      <c r="R203" s="454"/>
    </row>
    <row r="204" spans="3:18" x14ac:dyDescent="0.25">
      <c r="C204" s="452"/>
      <c r="D204" s="204"/>
      <c r="E204" s="204"/>
      <c r="F204" s="204"/>
      <c r="G204" s="204"/>
      <c r="H204" s="204"/>
      <c r="I204" s="204"/>
      <c r="J204" s="204"/>
      <c r="K204" s="204"/>
      <c r="L204" s="204"/>
      <c r="M204" s="453"/>
      <c r="N204" s="204"/>
      <c r="O204" s="204"/>
      <c r="P204" s="204"/>
      <c r="Q204" s="204"/>
      <c r="R204" s="454"/>
    </row>
    <row r="205" spans="3:18" x14ac:dyDescent="0.25">
      <c r="C205" s="452"/>
      <c r="D205" s="204"/>
      <c r="E205" s="204"/>
      <c r="F205" s="204"/>
      <c r="G205" s="204"/>
      <c r="H205" s="204"/>
      <c r="I205" s="204"/>
      <c r="J205" s="204"/>
      <c r="K205" s="204"/>
      <c r="L205" s="204"/>
      <c r="M205" s="453"/>
      <c r="N205" s="204"/>
      <c r="O205" s="204"/>
      <c r="P205" s="204"/>
      <c r="Q205" s="204"/>
      <c r="R205" s="454"/>
    </row>
    <row r="206" spans="3:18" x14ac:dyDescent="0.25">
      <c r="C206" s="452"/>
      <c r="D206" s="204"/>
      <c r="E206" s="204"/>
      <c r="F206" s="204"/>
      <c r="G206" s="204"/>
      <c r="H206" s="204"/>
      <c r="I206" s="204"/>
      <c r="J206" s="204"/>
      <c r="K206" s="204"/>
      <c r="L206" s="204"/>
      <c r="M206" s="453"/>
      <c r="N206" s="204"/>
      <c r="O206" s="204"/>
      <c r="P206" s="204"/>
      <c r="Q206" s="204"/>
      <c r="R206" s="454"/>
    </row>
    <row r="207" spans="3:18" x14ac:dyDescent="0.25">
      <c r="C207" s="452"/>
      <c r="D207" s="204"/>
      <c r="E207" s="204"/>
      <c r="F207" s="204"/>
      <c r="G207" s="204"/>
      <c r="H207" s="204"/>
      <c r="I207" s="204"/>
      <c r="J207" s="204"/>
      <c r="K207" s="204"/>
      <c r="L207" s="204"/>
      <c r="M207" s="453"/>
      <c r="N207" s="204"/>
      <c r="O207" s="204"/>
      <c r="P207" s="204"/>
      <c r="Q207" s="204"/>
      <c r="R207" s="454"/>
    </row>
    <row r="208" spans="3:18" x14ac:dyDescent="0.25">
      <c r="C208" s="452"/>
      <c r="D208" s="204"/>
      <c r="E208" s="204"/>
      <c r="F208" s="204"/>
      <c r="G208" s="204"/>
      <c r="H208" s="204"/>
      <c r="I208" s="204"/>
      <c r="J208" s="204"/>
      <c r="K208" s="204"/>
      <c r="L208" s="204"/>
      <c r="M208" s="453"/>
      <c r="N208" s="204"/>
      <c r="O208" s="204"/>
      <c r="P208" s="204"/>
      <c r="Q208" s="204"/>
      <c r="R208" s="454"/>
    </row>
    <row r="209" spans="3:18" x14ac:dyDescent="0.25">
      <c r="C209" s="452"/>
      <c r="D209" s="204"/>
      <c r="E209" s="204"/>
      <c r="F209" s="204"/>
      <c r="G209" s="204"/>
      <c r="H209" s="204"/>
      <c r="I209" s="204"/>
      <c r="J209" s="204"/>
      <c r="K209" s="204"/>
      <c r="L209" s="204"/>
      <c r="M209" s="453"/>
      <c r="N209" s="204"/>
      <c r="O209" s="204"/>
      <c r="P209" s="204"/>
      <c r="Q209" s="204"/>
      <c r="R209" s="454"/>
    </row>
    <row r="210" spans="3:18" x14ac:dyDescent="0.25">
      <c r="C210" s="452"/>
      <c r="D210" s="204"/>
      <c r="E210" s="204"/>
      <c r="F210" s="204"/>
      <c r="G210" s="204"/>
      <c r="H210" s="204"/>
      <c r="I210" s="204"/>
      <c r="J210" s="204"/>
      <c r="K210" s="204"/>
      <c r="L210" s="204"/>
      <c r="M210" s="453"/>
      <c r="N210" s="204"/>
      <c r="O210" s="204"/>
      <c r="P210" s="204"/>
      <c r="Q210" s="204"/>
      <c r="R210" s="454"/>
    </row>
    <row r="211" spans="3:18" x14ac:dyDescent="0.25">
      <c r="C211" s="452" t="s">
        <v>14</v>
      </c>
      <c r="D211" s="204"/>
      <c r="E211" s="204"/>
      <c r="F211" s="204"/>
      <c r="G211" s="204"/>
      <c r="H211" s="204"/>
      <c r="I211" s="204"/>
      <c r="J211" s="204"/>
      <c r="K211" s="204"/>
      <c r="L211" s="204"/>
      <c r="M211" s="453"/>
      <c r="N211" s="204"/>
      <c r="O211" s="204"/>
      <c r="P211" s="204"/>
      <c r="Q211" s="204"/>
      <c r="R211" s="454"/>
    </row>
    <row r="212" spans="3:18" ht="18.75" customHeight="1" x14ac:dyDescent="0.25">
      <c r="C212" s="455" t="s">
        <v>243</v>
      </c>
      <c r="D212" s="456"/>
      <c r="E212" s="456"/>
      <c r="F212" s="456"/>
      <c r="G212" s="456"/>
      <c r="H212" s="456"/>
      <c r="I212" s="456"/>
      <c r="J212" s="456"/>
      <c r="K212" s="456"/>
      <c r="L212" s="456"/>
      <c r="M212" s="457"/>
      <c r="N212" s="456"/>
      <c r="O212" s="456"/>
      <c r="P212" s="456"/>
      <c r="Q212" s="456"/>
      <c r="R212" s="458"/>
    </row>
    <row r="213" spans="3:18" x14ac:dyDescent="0.25">
      <c r="M213" s="442"/>
    </row>
    <row r="214" spans="3:18" s="444" customFormat="1" x14ac:dyDescent="0.25">
      <c r="C214" s="459" t="s">
        <v>68</v>
      </c>
      <c r="D214" s="460"/>
      <c r="E214" s="460"/>
      <c r="F214" s="460"/>
      <c r="M214" s="442"/>
    </row>
    <row r="215" spans="3:18" x14ac:dyDescent="0.25">
      <c r="C215" s="461" t="s">
        <v>14</v>
      </c>
      <c r="M215" s="442"/>
    </row>
    <row r="216" spans="3:18" x14ac:dyDescent="0.25">
      <c r="C216" s="461" t="s">
        <v>244</v>
      </c>
      <c r="M216" s="442"/>
    </row>
    <row r="217" spans="3:18" x14ac:dyDescent="0.25">
      <c r="C217" s="461"/>
      <c r="M217" s="442"/>
    </row>
    <row r="218" spans="3:18" x14ac:dyDescent="0.25">
      <c r="C218" s="459" t="s">
        <v>69</v>
      </c>
      <c r="M218" s="442"/>
    </row>
    <row r="219" spans="3:18" x14ac:dyDescent="0.25">
      <c r="C219" s="461" t="s">
        <v>14</v>
      </c>
      <c r="M219" s="442"/>
    </row>
    <row r="220" spans="3:18" x14ac:dyDescent="0.25">
      <c r="C220" s="461" t="s">
        <v>245</v>
      </c>
      <c r="M220" s="442"/>
    </row>
    <row r="221" spans="3:18" x14ac:dyDescent="0.25">
      <c r="C221" s="461"/>
      <c r="M221" s="442"/>
    </row>
    <row r="222" spans="3:18" x14ac:dyDescent="0.25">
      <c r="C222" s="459" t="s">
        <v>70</v>
      </c>
      <c r="M222" s="442"/>
    </row>
    <row r="223" spans="3:18" s="444" customFormat="1" ht="19.5" customHeight="1" x14ac:dyDescent="0.25">
      <c r="C223" s="677" t="s">
        <v>67</v>
      </c>
      <c r="D223" s="677"/>
      <c r="E223" s="677"/>
      <c r="F223" s="677"/>
      <c r="M223" s="442"/>
    </row>
    <row r="224" spans="3:18" x14ac:dyDescent="0.25">
      <c r="C224" s="462" t="s">
        <v>15</v>
      </c>
      <c r="D224" s="463"/>
      <c r="E224" s="463"/>
      <c r="F224" s="463"/>
      <c r="G224" s="464"/>
      <c r="H224" s="464"/>
      <c r="I224" s="464"/>
      <c r="J224" s="464"/>
      <c r="K224" s="464"/>
      <c r="L224" s="464"/>
      <c r="M224" s="465"/>
      <c r="N224" s="464"/>
      <c r="O224" s="464"/>
      <c r="P224" s="449"/>
      <c r="Q224" s="449"/>
      <c r="R224" s="451"/>
    </row>
    <row r="225" spans="2:18" x14ac:dyDescent="0.25">
      <c r="C225" s="466" t="s">
        <v>16</v>
      </c>
      <c r="D225" s="467"/>
      <c r="E225" s="467"/>
      <c r="F225" s="467"/>
      <c r="G225" s="467"/>
      <c r="H225" s="467"/>
      <c r="I225" s="467"/>
      <c r="J225" s="467"/>
      <c r="K225" s="467"/>
      <c r="L225" s="467"/>
      <c r="M225" s="468"/>
      <c r="N225" s="467"/>
      <c r="O225" s="467"/>
      <c r="P225" s="204"/>
      <c r="Q225" s="204"/>
      <c r="R225" s="454"/>
    </row>
    <row r="226" spans="2:18" x14ac:dyDescent="0.25">
      <c r="C226" s="469" t="s">
        <v>130</v>
      </c>
      <c r="D226" s="467"/>
      <c r="E226" s="467"/>
      <c r="F226" s="467"/>
      <c r="G226" s="467"/>
      <c r="H226" s="467"/>
      <c r="I226" s="467"/>
      <c r="J226" s="467"/>
      <c r="K226" s="467"/>
      <c r="L226" s="467"/>
      <c r="M226" s="468"/>
      <c r="N226" s="467"/>
      <c r="O226" s="467"/>
      <c r="P226" s="204"/>
      <c r="Q226" s="204"/>
      <c r="R226" s="454"/>
    </row>
    <row r="227" spans="2:18" ht="10.5" customHeight="1" x14ac:dyDescent="0.25">
      <c r="C227" s="469"/>
      <c r="D227" s="467"/>
      <c r="E227" s="467"/>
      <c r="F227" s="467"/>
      <c r="G227" s="467"/>
      <c r="H227" s="467"/>
      <c r="I227" s="467"/>
      <c r="J227" s="467"/>
      <c r="K227" s="467"/>
      <c r="L227" s="467"/>
      <c r="M227" s="468"/>
      <c r="N227" s="467"/>
      <c r="O227" s="467"/>
      <c r="P227" s="204"/>
      <c r="Q227" s="204"/>
      <c r="R227" s="454"/>
    </row>
    <row r="228" spans="2:18" x14ac:dyDescent="0.25">
      <c r="C228" s="466" t="s">
        <v>17</v>
      </c>
      <c r="D228" s="467"/>
      <c r="E228" s="467"/>
      <c r="F228" s="467"/>
      <c r="G228" s="467"/>
      <c r="H228" s="467"/>
      <c r="I228" s="467"/>
      <c r="J228" s="467"/>
      <c r="K228" s="467"/>
      <c r="L228" s="467"/>
      <c r="M228" s="468"/>
      <c r="N228" s="467"/>
      <c r="O228" s="467"/>
      <c r="P228" s="204"/>
      <c r="Q228" s="204"/>
      <c r="R228" s="454"/>
    </row>
    <row r="229" spans="2:18" ht="31.5" customHeight="1" x14ac:dyDescent="0.25">
      <c r="B229" s="369"/>
      <c r="C229" s="671" t="s">
        <v>246</v>
      </c>
      <c r="D229" s="672"/>
      <c r="E229" s="672"/>
      <c r="F229" s="672"/>
      <c r="G229" s="672"/>
      <c r="H229" s="672"/>
      <c r="I229" s="672"/>
      <c r="J229" s="672"/>
      <c r="K229" s="672"/>
      <c r="L229" s="672"/>
      <c r="M229" s="672"/>
      <c r="N229" s="672"/>
      <c r="O229" s="672"/>
      <c r="P229" s="672"/>
      <c r="Q229" s="672"/>
      <c r="R229" s="673"/>
    </row>
    <row r="230" spans="2:18" ht="15" customHeight="1" x14ac:dyDescent="0.25">
      <c r="B230" s="369"/>
      <c r="C230" s="470" t="s">
        <v>247</v>
      </c>
      <c r="D230" s="471"/>
      <c r="E230" s="471"/>
      <c r="F230" s="471"/>
      <c r="G230" s="471"/>
      <c r="H230" s="471"/>
      <c r="I230" s="471"/>
      <c r="J230" s="471"/>
      <c r="K230" s="471"/>
      <c r="L230" s="471"/>
      <c r="M230" s="471"/>
      <c r="N230" s="471"/>
      <c r="O230" s="471"/>
      <c r="P230" s="204"/>
      <c r="Q230" s="204"/>
      <c r="R230" s="454"/>
    </row>
    <row r="231" spans="2:18" ht="15" customHeight="1" x14ac:dyDescent="0.25">
      <c r="B231" s="369"/>
      <c r="C231" s="636"/>
      <c r="D231" s="637"/>
      <c r="E231" s="637"/>
      <c r="F231" s="637"/>
      <c r="G231" s="637"/>
      <c r="H231" s="637"/>
      <c r="I231" s="637"/>
      <c r="J231" s="637"/>
      <c r="K231" s="637"/>
      <c r="L231" s="637"/>
      <c r="M231" s="637"/>
      <c r="N231" s="637"/>
      <c r="O231" s="637"/>
      <c r="P231" s="204"/>
      <c r="Q231" s="204"/>
      <c r="R231" s="454"/>
    </row>
    <row r="232" spans="2:18" ht="9" customHeight="1" x14ac:dyDescent="0.25">
      <c r="C232" s="638"/>
      <c r="D232" s="639"/>
      <c r="E232" s="639"/>
      <c r="F232" s="639"/>
      <c r="G232" s="639"/>
      <c r="H232" s="639"/>
      <c r="I232" s="639"/>
      <c r="J232" s="639"/>
      <c r="K232" s="639"/>
      <c r="L232" s="639"/>
      <c r="M232" s="639"/>
      <c r="N232" s="639"/>
      <c r="O232" s="639"/>
      <c r="P232" s="456"/>
      <c r="Q232" s="456"/>
      <c r="R232" s="458"/>
    </row>
    <row r="233" spans="2:18" ht="13.5" customHeight="1" x14ac:dyDescent="0.25">
      <c r="C233" s="366"/>
      <c r="M233" s="442"/>
    </row>
    <row r="234" spans="2:18" ht="15.75" customHeight="1" x14ac:dyDescent="0.25">
      <c r="C234" s="366" t="s">
        <v>60</v>
      </c>
      <c r="M234" s="442"/>
    </row>
    <row r="235" spans="2:18" ht="15.75" customHeight="1" x14ac:dyDescent="0.25">
      <c r="C235" s="447" t="s">
        <v>17</v>
      </c>
      <c r="D235" s="472"/>
      <c r="E235" s="472"/>
      <c r="F235" s="472"/>
      <c r="G235" s="473"/>
      <c r="H235" s="473"/>
      <c r="I235" s="473"/>
      <c r="J235" s="473"/>
      <c r="K235" s="473"/>
      <c r="L235" s="473"/>
      <c r="M235" s="474"/>
      <c r="N235" s="473"/>
      <c r="O235" s="473"/>
    </row>
    <row r="236" spans="2:18" ht="30" customHeight="1" x14ac:dyDescent="0.25">
      <c r="C236" s="640" t="s">
        <v>246</v>
      </c>
      <c r="D236" s="640"/>
      <c r="E236" s="640"/>
      <c r="F236" s="640"/>
      <c r="G236" s="640"/>
      <c r="H236" s="640"/>
      <c r="I236" s="640"/>
      <c r="J236" s="640"/>
      <c r="K236" s="640"/>
      <c r="L236" s="640"/>
      <c r="M236" s="640"/>
      <c r="N236" s="640"/>
      <c r="O236" s="640"/>
    </row>
    <row r="237" spans="2:18" x14ac:dyDescent="0.25">
      <c r="C237" s="366"/>
      <c r="M237" s="442"/>
    </row>
    <row r="238" spans="2:18" s="444" customFormat="1" x14ac:dyDescent="0.25">
      <c r="C238" s="443" t="s">
        <v>145</v>
      </c>
      <c r="M238" s="442"/>
    </row>
    <row r="239" spans="2:18" x14ac:dyDescent="0.25">
      <c r="C239" s="461" t="s">
        <v>14</v>
      </c>
      <c r="M239" s="442"/>
    </row>
    <row r="240" spans="2:18" x14ac:dyDescent="0.25">
      <c r="C240" s="461" t="s">
        <v>249</v>
      </c>
      <c r="M240" s="442"/>
    </row>
    <row r="241" spans="3:15" x14ac:dyDescent="0.25">
      <c r="C241" s="461" t="s">
        <v>248</v>
      </c>
      <c r="M241" s="442"/>
    </row>
    <row r="242" spans="3:15" x14ac:dyDescent="0.25">
      <c r="M242" s="442"/>
    </row>
    <row r="243" spans="3:15" s="444" customFormat="1" x14ac:dyDescent="0.25">
      <c r="C243" s="459" t="s">
        <v>18</v>
      </c>
      <c r="M243" s="442"/>
    </row>
    <row r="244" spans="3:15" x14ac:dyDescent="0.25">
      <c r="C244" s="461" t="s">
        <v>14</v>
      </c>
      <c r="M244" s="442"/>
    </row>
    <row r="245" spans="3:15" x14ac:dyDescent="0.25">
      <c r="C245" s="461" t="s">
        <v>250</v>
      </c>
      <c r="M245" s="442"/>
    </row>
    <row r="246" spans="3:15" x14ac:dyDescent="0.25">
      <c r="C246" s="461" t="s">
        <v>251</v>
      </c>
      <c r="M246" s="442"/>
    </row>
    <row r="247" spans="3:15" x14ac:dyDescent="0.25">
      <c r="C247" s="461" t="s">
        <v>252</v>
      </c>
      <c r="M247" s="442"/>
    </row>
    <row r="248" spans="3:15" x14ac:dyDescent="0.25">
      <c r="C248" s="461" t="s">
        <v>253</v>
      </c>
      <c r="M248" s="442"/>
    </row>
    <row r="249" spans="3:15" x14ac:dyDescent="0.25">
      <c r="C249" s="461" t="s">
        <v>254</v>
      </c>
      <c r="M249" s="442"/>
    </row>
    <row r="250" spans="3:15" ht="5.25" customHeight="1" x14ac:dyDescent="0.25">
      <c r="C250" s="461"/>
      <c r="M250" s="442"/>
    </row>
    <row r="251" spans="3:15" x14ac:dyDescent="0.25">
      <c r="C251" s="459" t="s">
        <v>71</v>
      </c>
      <c r="D251" s="444"/>
      <c r="E251" s="444"/>
      <c r="F251" s="444"/>
      <c r="G251" s="444"/>
      <c r="H251" s="444"/>
      <c r="I251" s="444"/>
      <c r="M251" s="442"/>
    </row>
    <row r="252" spans="3:15" ht="10.5" customHeight="1" x14ac:dyDescent="0.25">
      <c r="C252" s="459"/>
      <c r="D252" s="444"/>
      <c r="E252" s="444"/>
      <c r="F252" s="444"/>
      <c r="G252" s="444"/>
      <c r="H252" s="444"/>
      <c r="I252" s="444"/>
      <c r="M252" s="442"/>
    </row>
    <row r="253" spans="3:15" x14ac:dyDescent="0.25">
      <c r="C253" s="461" t="s">
        <v>14</v>
      </c>
      <c r="M253" s="442"/>
    </row>
    <row r="254" spans="3:15" x14ac:dyDescent="0.25">
      <c r="C254" s="461" t="s">
        <v>255</v>
      </c>
      <c r="D254" s="367"/>
      <c r="E254" s="367"/>
      <c r="F254" s="367"/>
      <c r="G254" s="367"/>
      <c r="H254" s="367"/>
      <c r="I254" s="367"/>
      <c r="J254" s="367"/>
      <c r="K254" s="367"/>
      <c r="L254" s="367"/>
      <c r="M254" s="475"/>
      <c r="N254" s="367"/>
      <c r="O254" s="367"/>
    </row>
    <row r="255" spans="3:15" ht="39.75" customHeight="1" x14ac:dyDescent="0.25">
      <c r="C255" s="635" t="s">
        <v>256</v>
      </c>
      <c r="D255" s="635"/>
      <c r="E255" s="635"/>
      <c r="F255" s="635"/>
      <c r="G255" s="635"/>
      <c r="H255" s="635"/>
      <c r="I255" s="635"/>
      <c r="J255" s="635"/>
      <c r="K255" s="635"/>
      <c r="L255" s="635"/>
      <c r="M255" s="635"/>
      <c r="N255" s="635"/>
      <c r="O255" s="635"/>
    </row>
    <row r="256" spans="3:15" x14ac:dyDescent="0.25">
      <c r="C256" s="461" t="s">
        <v>251</v>
      </c>
      <c r="D256" s="367"/>
      <c r="E256" s="367"/>
      <c r="F256" s="367"/>
      <c r="G256" s="367"/>
      <c r="H256" s="367"/>
      <c r="I256" s="367"/>
      <c r="J256" s="367"/>
      <c r="K256" s="367"/>
      <c r="L256" s="367"/>
      <c r="M256" s="475"/>
      <c r="N256" s="367"/>
      <c r="O256" s="367"/>
    </row>
    <row r="257" spans="3:17" ht="32.25" customHeight="1" x14ac:dyDescent="0.25">
      <c r="C257" s="635" t="s">
        <v>257</v>
      </c>
      <c r="D257" s="635"/>
      <c r="E257" s="635"/>
      <c r="F257" s="635"/>
      <c r="G257" s="635"/>
      <c r="H257" s="635"/>
      <c r="I257" s="635"/>
      <c r="J257" s="635"/>
      <c r="K257" s="635"/>
      <c r="L257" s="635"/>
      <c r="M257" s="635"/>
      <c r="N257" s="635"/>
      <c r="O257" s="635"/>
    </row>
    <row r="258" spans="3:17" ht="18" customHeight="1" x14ac:dyDescent="0.25">
      <c r="C258" s="476" t="s">
        <v>259</v>
      </c>
      <c r="D258" s="476"/>
      <c r="E258" s="476"/>
      <c r="F258" s="476"/>
      <c r="G258" s="476"/>
      <c r="H258" s="476"/>
      <c r="I258" s="476"/>
      <c r="J258" s="476"/>
      <c r="K258" s="476"/>
      <c r="L258" s="476"/>
      <c r="M258" s="476"/>
      <c r="N258" s="476"/>
      <c r="O258" s="476"/>
    </row>
    <row r="259" spans="3:17" ht="18" customHeight="1" x14ac:dyDescent="0.25">
      <c r="C259" s="477" t="s">
        <v>258</v>
      </c>
      <c r="D259" s="476"/>
      <c r="E259" s="476"/>
      <c r="F259" s="476"/>
      <c r="G259" s="476"/>
      <c r="H259" s="476"/>
      <c r="I259" s="476"/>
      <c r="J259" s="476"/>
      <c r="K259" s="476"/>
      <c r="L259" s="476"/>
      <c r="M259" s="476"/>
      <c r="N259" s="476"/>
      <c r="O259" s="476"/>
    </row>
    <row r="260" spans="3:17" ht="18" customHeight="1" x14ac:dyDescent="0.25">
      <c r="C260" s="477" t="s">
        <v>260</v>
      </c>
      <c r="D260" s="476"/>
      <c r="E260" s="476"/>
      <c r="F260" s="476"/>
      <c r="G260" s="476"/>
      <c r="H260" s="476"/>
      <c r="I260" s="476"/>
      <c r="J260" s="476"/>
      <c r="K260" s="476"/>
      <c r="L260" s="476"/>
      <c r="M260" s="476"/>
      <c r="N260" s="476"/>
      <c r="O260" s="476"/>
    </row>
    <row r="261" spans="3:17" x14ac:dyDescent="0.25">
      <c r="M261" s="442"/>
    </row>
    <row r="262" spans="3:17" s="444" customFormat="1" x14ac:dyDescent="0.25">
      <c r="C262" s="443" t="s">
        <v>19</v>
      </c>
      <c r="M262" s="442"/>
    </row>
    <row r="263" spans="3:17" s="444" customFormat="1" x14ac:dyDescent="0.25">
      <c r="C263" s="478" t="s">
        <v>72</v>
      </c>
      <c r="M263" s="442"/>
    </row>
    <row r="264" spans="3:17" x14ac:dyDescent="0.25">
      <c r="C264" s="461" t="s">
        <v>14</v>
      </c>
      <c r="M264" s="442"/>
    </row>
    <row r="265" spans="3:17" x14ac:dyDescent="0.25">
      <c r="C265" s="461" t="s">
        <v>261</v>
      </c>
      <c r="M265" s="442"/>
    </row>
    <row r="266" spans="3:17" x14ac:dyDescent="0.25">
      <c r="C266" s="461" t="s">
        <v>262</v>
      </c>
      <c r="M266" s="442"/>
    </row>
    <row r="267" spans="3:17" ht="33" customHeight="1" x14ac:dyDescent="0.25">
      <c r="C267" s="654" t="s">
        <v>263</v>
      </c>
      <c r="D267" s="654"/>
      <c r="E267" s="654"/>
      <c r="F267" s="654"/>
      <c r="G267" s="654"/>
      <c r="H267" s="654"/>
      <c r="I267" s="654"/>
      <c r="J267" s="654"/>
      <c r="K267" s="654"/>
      <c r="L267" s="654"/>
      <c r="M267" s="654"/>
      <c r="N267" s="654"/>
      <c r="O267" s="654"/>
      <c r="P267" s="654"/>
      <c r="Q267" s="654"/>
    </row>
    <row r="268" spans="3:17" x14ac:dyDescent="0.25">
      <c r="C268" s="461" t="s">
        <v>264</v>
      </c>
      <c r="M268" s="442"/>
    </row>
    <row r="269" spans="3:17" ht="30.75" customHeight="1" x14ac:dyDescent="0.25">
      <c r="C269" s="635" t="s">
        <v>265</v>
      </c>
      <c r="D269" s="635"/>
      <c r="E269" s="635"/>
      <c r="F269" s="635"/>
      <c r="G269" s="635"/>
      <c r="H269" s="635"/>
      <c r="I269" s="635"/>
      <c r="J269" s="635"/>
      <c r="K269" s="635"/>
      <c r="L269" s="635"/>
      <c r="M269" s="635"/>
      <c r="N269" s="635"/>
      <c r="O269" s="635"/>
      <c r="P269" s="635"/>
      <c r="Q269" s="635"/>
    </row>
    <row r="270" spans="3:17" ht="17.25" customHeight="1" x14ac:dyDescent="0.25">
      <c r="M270" s="442"/>
    </row>
    <row r="271" spans="3:17" s="479" customFormat="1" x14ac:dyDescent="0.25">
      <c r="C271" s="443" t="s">
        <v>73</v>
      </c>
      <c r="M271" s="480"/>
    </row>
    <row r="272" spans="3:17" x14ac:dyDescent="0.25">
      <c r="C272" s="481" t="s">
        <v>43</v>
      </c>
      <c r="D272" s="482"/>
      <c r="E272" s="482"/>
      <c r="F272" s="482"/>
      <c r="G272" s="482"/>
      <c r="H272" s="482"/>
      <c r="I272" s="482"/>
      <c r="J272" s="482"/>
      <c r="K272" s="482"/>
      <c r="L272" s="482"/>
      <c r="M272" s="483"/>
      <c r="N272" s="482"/>
      <c r="O272" s="482"/>
      <c r="P272" s="482"/>
      <c r="Q272" s="484"/>
    </row>
    <row r="273" spans="3:17" x14ac:dyDescent="0.25">
      <c r="C273" s="644" t="s">
        <v>62</v>
      </c>
      <c r="D273" s="645"/>
      <c r="E273" s="645"/>
      <c r="F273" s="645"/>
      <c r="G273" s="645"/>
      <c r="H273" s="645"/>
      <c r="I273" s="645"/>
      <c r="J273" s="645"/>
      <c r="K273" s="645"/>
      <c r="L273" s="645"/>
      <c r="M273" s="645"/>
      <c r="N273" s="645"/>
      <c r="O273" s="645"/>
      <c r="P273" s="645"/>
      <c r="Q273" s="646"/>
    </row>
    <row r="274" spans="3:17" x14ac:dyDescent="0.25">
      <c r="C274" s="644"/>
      <c r="D274" s="645"/>
      <c r="E274" s="645"/>
      <c r="F274" s="645"/>
      <c r="G274" s="645"/>
      <c r="H274" s="645"/>
      <c r="I274" s="645"/>
      <c r="J274" s="645"/>
      <c r="K274" s="645"/>
      <c r="L274" s="645"/>
      <c r="M274" s="645"/>
      <c r="N274" s="645"/>
      <c r="O274" s="645"/>
      <c r="P274" s="645"/>
      <c r="Q274" s="646"/>
    </row>
    <row r="275" spans="3:17" x14ac:dyDescent="0.25">
      <c r="C275" s="485"/>
      <c r="D275" s="204"/>
      <c r="E275" s="204"/>
      <c r="F275" s="204"/>
      <c r="G275" s="204"/>
      <c r="H275" s="204"/>
      <c r="I275" s="204"/>
      <c r="J275" s="204"/>
      <c r="K275" s="204"/>
      <c r="L275" s="204"/>
      <c r="M275" s="453"/>
      <c r="N275" s="204"/>
      <c r="O275" s="204"/>
      <c r="P275" s="204"/>
      <c r="Q275" s="486"/>
    </row>
    <row r="276" spans="3:17" x14ac:dyDescent="0.25">
      <c r="C276" s="485"/>
      <c r="D276" s="204"/>
      <c r="E276" s="204"/>
      <c r="F276" s="204"/>
      <c r="G276" s="204"/>
      <c r="H276" s="204"/>
      <c r="I276" s="204"/>
      <c r="J276" s="204"/>
      <c r="K276" s="204"/>
      <c r="L276" s="204"/>
      <c r="M276" s="453"/>
      <c r="N276" s="204"/>
      <c r="O276" s="204"/>
      <c r="P276" s="204"/>
      <c r="Q276" s="486"/>
    </row>
    <row r="277" spans="3:17" x14ac:dyDescent="0.25">
      <c r="C277" s="485"/>
      <c r="D277" s="204"/>
      <c r="E277" s="204"/>
      <c r="F277" s="204"/>
      <c r="G277" s="204"/>
      <c r="H277" s="204"/>
      <c r="I277" s="204"/>
      <c r="J277" s="204"/>
      <c r="K277" s="204"/>
      <c r="L277" s="204"/>
      <c r="M277" s="453"/>
      <c r="N277" s="204"/>
      <c r="O277" s="204"/>
      <c r="P277" s="204"/>
      <c r="Q277" s="486"/>
    </row>
    <row r="278" spans="3:17" x14ac:dyDescent="0.25">
      <c r="C278" s="485"/>
      <c r="D278" s="204"/>
      <c r="E278" s="204"/>
      <c r="F278" s="204"/>
      <c r="G278" s="204"/>
      <c r="H278" s="204"/>
      <c r="I278" s="204"/>
      <c r="J278" s="204"/>
      <c r="K278" s="204"/>
      <c r="L278" s="204"/>
      <c r="M278" s="453"/>
      <c r="N278" s="204"/>
      <c r="O278" s="204"/>
      <c r="P278" s="204"/>
      <c r="Q278" s="486"/>
    </row>
    <row r="279" spans="3:17" x14ac:dyDescent="0.25">
      <c r="C279" s="485"/>
      <c r="D279" s="204"/>
      <c r="E279" s="204"/>
      <c r="F279" s="204"/>
      <c r="G279" s="204"/>
      <c r="H279" s="204"/>
      <c r="I279" s="204"/>
      <c r="J279" s="204"/>
      <c r="K279" s="204"/>
      <c r="L279" s="204"/>
      <c r="M279" s="453"/>
      <c r="N279" s="204"/>
      <c r="O279" s="204"/>
      <c r="P279" s="204"/>
      <c r="Q279" s="486"/>
    </row>
    <row r="280" spans="3:17" x14ac:dyDescent="0.25">
      <c r="C280" s="485"/>
      <c r="D280" s="204"/>
      <c r="E280" s="204"/>
      <c r="F280" s="204"/>
      <c r="G280" s="204"/>
      <c r="H280" s="204"/>
      <c r="I280" s="204"/>
      <c r="J280" s="204"/>
      <c r="K280" s="204"/>
      <c r="L280" s="204"/>
      <c r="M280" s="453"/>
      <c r="N280" s="204"/>
      <c r="O280" s="204"/>
      <c r="P280" s="204"/>
      <c r="Q280" s="486"/>
    </row>
    <row r="281" spans="3:17" x14ac:dyDescent="0.25">
      <c r="C281" s="485"/>
      <c r="D281" s="204"/>
      <c r="E281" s="204"/>
      <c r="F281" s="204"/>
      <c r="G281" s="204"/>
      <c r="H281" s="204"/>
      <c r="I281" s="204"/>
      <c r="J281" s="204"/>
      <c r="K281" s="204"/>
      <c r="L281" s="204"/>
      <c r="M281" s="453"/>
      <c r="N281" s="204"/>
      <c r="O281" s="204"/>
      <c r="P281" s="204"/>
      <c r="Q281" s="486"/>
    </row>
    <row r="282" spans="3:17" x14ac:dyDescent="0.25">
      <c r="C282" s="485"/>
      <c r="D282" s="204"/>
      <c r="E282" s="204"/>
      <c r="F282" s="204"/>
      <c r="G282" s="204"/>
      <c r="H282" s="204"/>
      <c r="I282" s="204"/>
      <c r="J282" s="204"/>
      <c r="K282" s="204"/>
      <c r="L282" s="204"/>
      <c r="M282" s="453"/>
      <c r="N282" s="204"/>
      <c r="O282" s="204"/>
      <c r="P282" s="204"/>
      <c r="Q282" s="486"/>
    </row>
    <row r="283" spans="3:17" x14ac:dyDescent="0.25">
      <c r="C283" s="485"/>
      <c r="D283" s="204"/>
      <c r="E283" s="204"/>
      <c r="F283" s="204"/>
      <c r="G283" s="204"/>
      <c r="H283" s="204"/>
      <c r="I283" s="204"/>
      <c r="J283" s="204"/>
      <c r="K283" s="204"/>
      <c r="L283" s="204"/>
      <c r="M283" s="453"/>
      <c r="N283" s="204"/>
      <c r="O283" s="204"/>
      <c r="P283" s="204"/>
      <c r="Q283" s="486"/>
    </row>
    <row r="284" spans="3:17" x14ac:dyDescent="0.25">
      <c r="C284" s="485"/>
      <c r="D284" s="204"/>
      <c r="E284" s="204"/>
      <c r="F284" s="204"/>
      <c r="G284" s="204"/>
      <c r="H284" s="204"/>
      <c r="I284" s="204"/>
      <c r="J284" s="204"/>
      <c r="K284" s="204"/>
      <c r="L284" s="204"/>
      <c r="M284" s="453"/>
      <c r="N284" s="204"/>
      <c r="O284" s="204"/>
      <c r="P284" s="204"/>
      <c r="Q284" s="486"/>
    </row>
    <row r="285" spans="3:17" x14ac:dyDescent="0.25">
      <c r="C285" s="485"/>
      <c r="D285" s="204"/>
      <c r="E285" s="204"/>
      <c r="F285" s="204"/>
      <c r="G285" s="204"/>
      <c r="H285" s="204"/>
      <c r="I285" s="204"/>
      <c r="J285" s="204"/>
      <c r="K285" s="204"/>
      <c r="L285" s="204"/>
      <c r="M285" s="453"/>
      <c r="N285" s="204"/>
      <c r="O285" s="204"/>
      <c r="P285" s="204"/>
      <c r="Q285" s="486"/>
    </row>
    <row r="286" spans="3:17" x14ac:dyDescent="0.25">
      <c r="C286" s="485"/>
      <c r="D286" s="204"/>
      <c r="E286" s="204"/>
      <c r="F286" s="204"/>
      <c r="G286" s="204"/>
      <c r="H286" s="204"/>
      <c r="I286" s="204"/>
      <c r="J286" s="204"/>
      <c r="K286" s="204"/>
      <c r="L286" s="204"/>
      <c r="M286" s="453"/>
      <c r="N286" s="204"/>
      <c r="O286" s="204"/>
      <c r="P286" s="204"/>
      <c r="Q286" s="486"/>
    </row>
    <row r="287" spans="3:17" x14ac:dyDescent="0.25">
      <c r="C287" s="485"/>
      <c r="D287" s="204"/>
      <c r="E287" s="204"/>
      <c r="F287" s="204"/>
      <c r="G287" s="204"/>
      <c r="H287" s="204"/>
      <c r="I287" s="204"/>
      <c r="J287" s="204"/>
      <c r="K287" s="204"/>
      <c r="L287" s="204"/>
      <c r="M287" s="453"/>
      <c r="N287" s="204"/>
      <c r="O287" s="204"/>
      <c r="P287" s="204"/>
      <c r="Q287" s="486"/>
    </row>
    <row r="288" spans="3:17" x14ac:dyDescent="0.25">
      <c r="C288" s="485"/>
      <c r="D288" s="204"/>
      <c r="E288" s="204"/>
      <c r="F288" s="204"/>
      <c r="G288" s="204"/>
      <c r="H288" s="204"/>
      <c r="I288" s="204"/>
      <c r="J288" s="204"/>
      <c r="K288" s="204"/>
      <c r="L288" s="204"/>
      <c r="M288" s="453"/>
      <c r="N288" s="204"/>
      <c r="O288" s="204"/>
      <c r="P288" s="204"/>
      <c r="Q288" s="486"/>
    </row>
    <row r="289" spans="3:17" x14ac:dyDescent="0.25">
      <c r="C289" s="485"/>
      <c r="D289" s="204"/>
      <c r="E289" s="204"/>
      <c r="F289" s="204"/>
      <c r="G289" s="204"/>
      <c r="H289" s="204"/>
      <c r="I289" s="204"/>
      <c r="J289" s="204"/>
      <c r="K289" s="204"/>
      <c r="L289" s="204"/>
      <c r="M289" s="453"/>
      <c r="N289" s="204"/>
      <c r="O289" s="204"/>
      <c r="P289" s="204"/>
      <c r="Q289" s="486"/>
    </row>
    <row r="290" spans="3:17" x14ac:dyDescent="0.25">
      <c r="C290" s="485"/>
      <c r="D290" s="204"/>
      <c r="E290" s="204"/>
      <c r="F290" s="204"/>
      <c r="G290" s="204"/>
      <c r="H290" s="204"/>
      <c r="I290" s="204"/>
      <c r="J290" s="204"/>
      <c r="K290" s="204"/>
      <c r="L290" s="204"/>
      <c r="M290" s="453"/>
      <c r="N290" s="204"/>
      <c r="O290" s="204"/>
      <c r="P290" s="204"/>
      <c r="Q290" s="486"/>
    </row>
    <row r="291" spans="3:17" x14ac:dyDescent="0.25">
      <c r="C291" s="485"/>
      <c r="D291" s="204"/>
      <c r="E291" s="204"/>
      <c r="F291" s="204"/>
      <c r="G291" s="204"/>
      <c r="H291" s="204"/>
      <c r="I291" s="204"/>
      <c r="J291" s="204"/>
      <c r="K291" s="204"/>
      <c r="L291" s="204"/>
      <c r="M291" s="453"/>
      <c r="N291" s="204"/>
      <c r="O291" s="204"/>
      <c r="P291" s="204"/>
      <c r="Q291" s="486"/>
    </row>
    <row r="292" spans="3:17" x14ac:dyDescent="0.25">
      <c r="C292" s="485"/>
      <c r="D292" s="204"/>
      <c r="E292" s="204"/>
      <c r="F292" s="204"/>
      <c r="G292" s="204"/>
      <c r="H292" s="204"/>
      <c r="I292" s="204"/>
      <c r="J292" s="204"/>
      <c r="K292" s="204"/>
      <c r="L292" s="204"/>
      <c r="M292" s="453"/>
      <c r="N292" s="204"/>
      <c r="O292" s="204"/>
      <c r="P292" s="204"/>
      <c r="Q292" s="486"/>
    </row>
    <row r="293" spans="3:17" x14ac:dyDescent="0.25">
      <c r="C293" s="485"/>
      <c r="D293" s="204"/>
      <c r="E293" s="204"/>
      <c r="F293" s="204"/>
      <c r="G293" s="204"/>
      <c r="H293" s="204"/>
      <c r="I293" s="204"/>
      <c r="J293" s="204"/>
      <c r="K293" s="204"/>
      <c r="L293" s="204"/>
      <c r="M293" s="453"/>
      <c r="N293" s="204"/>
      <c r="O293" s="204"/>
      <c r="P293" s="204"/>
      <c r="Q293" s="486"/>
    </row>
    <row r="294" spans="3:17" x14ac:dyDescent="0.25">
      <c r="C294" s="485"/>
      <c r="D294" s="204"/>
      <c r="E294" s="204"/>
      <c r="F294" s="204"/>
      <c r="G294" s="204"/>
      <c r="H294" s="204"/>
      <c r="I294" s="204"/>
      <c r="J294" s="204"/>
      <c r="K294" s="204"/>
      <c r="L294" s="204"/>
      <c r="M294" s="453"/>
      <c r="N294" s="204"/>
      <c r="O294" s="204"/>
      <c r="P294" s="204"/>
      <c r="Q294" s="486"/>
    </row>
    <row r="295" spans="3:17" x14ac:dyDescent="0.25">
      <c r="C295" s="485"/>
      <c r="D295" s="204"/>
      <c r="E295" s="204"/>
      <c r="F295" s="204"/>
      <c r="G295" s="204"/>
      <c r="H295" s="204"/>
      <c r="I295" s="204"/>
      <c r="J295" s="204"/>
      <c r="K295" s="204"/>
      <c r="L295" s="204"/>
      <c r="M295" s="453"/>
      <c r="N295" s="204"/>
      <c r="O295" s="204"/>
      <c r="P295" s="204"/>
      <c r="Q295" s="486"/>
    </row>
    <row r="296" spans="3:17" x14ac:dyDescent="0.25">
      <c r="C296" s="485"/>
      <c r="D296" s="204"/>
      <c r="E296" s="204"/>
      <c r="F296" s="204"/>
      <c r="G296" s="204"/>
      <c r="H296" s="204"/>
      <c r="I296" s="204"/>
      <c r="J296" s="204"/>
      <c r="K296" s="204"/>
      <c r="L296" s="204"/>
      <c r="M296" s="453"/>
      <c r="N296" s="204"/>
      <c r="O296" s="204"/>
      <c r="P296" s="204"/>
      <c r="Q296" s="486"/>
    </row>
    <row r="297" spans="3:17" x14ac:dyDescent="0.25">
      <c r="C297" s="485"/>
      <c r="D297" s="204"/>
      <c r="E297" s="204"/>
      <c r="F297" s="204"/>
      <c r="G297" s="204"/>
      <c r="H297" s="204"/>
      <c r="I297" s="204"/>
      <c r="J297" s="204"/>
      <c r="K297" s="204"/>
      <c r="L297" s="204"/>
      <c r="M297" s="453"/>
      <c r="N297" s="204"/>
      <c r="O297" s="204"/>
      <c r="P297" s="204"/>
      <c r="Q297" s="486"/>
    </row>
    <row r="298" spans="3:17" x14ac:dyDescent="0.25">
      <c r="C298" s="485"/>
      <c r="D298" s="204"/>
      <c r="E298" s="204"/>
      <c r="F298" s="204"/>
      <c r="G298" s="204"/>
      <c r="H298" s="204"/>
      <c r="I298" s="204"/>
      <c r="J298" s="204"/>
      <c r="K298" s="204"/>
      <c r="L298" s="204"/>
      <c r="M298" s="453"/>
      <c r="N298" s="204"/>
      <c r="O298" s="204"/>
      <c r="P298" s="204"/>
      <c r="Q298" s="486"/>
    </row>
    <row r="299" spans="3:17" x14ac:dyDescent="0.25">
      <c r="C299" s="485"/>
      <c r="D299" s="204"/>
      <c r="E299" s="204"/>
      <c r="F299" s="204"/>
      <c r="G299" s="204"/>
      <c r="H299" s="204"/>
      <c r="I299" s="204"/>
      <c r="J299" s="204"/>
      <c r="K299" s="204"/>
      <c r="L299" s="204"/>
      <c r="M299" s="453"/>
      <c r="N299" s="204"/>
      <c r="O299" s="204"/>
      <c r="P299" s="204"/>
      <c r="Q299" s="486"/>
    </row>
    <row r="300" spans="3:17" x14ac:dyDescent="0.25">
      <c r="C300" s="485"/>
      <c r="D300" s="204"/>
      <c r="E300" s="204"/>
      <c r="F300" s="204"/>
      <c r="G300" s="204"/>
      <c r="H300" s="204"/>
      <c r="I300" s="204"/>
      <c r="J300" s="204"/>
      <c r="K300" s="204"/>
      <c r="L300" s="204"/>
      <c r="M300" s="453"/>
      <c r="N300" s="204"/>
      <c r="O300" s="204"/>
      <c r="P300" s="204"/>
      <c r="Q300" s="486"/>
    </row>
    <row r="301" spans="3:17" x14ac:dyDescent="0.25">
      <c r="C301" s="485"/>
      <c r="D301" s="204"/>
      <c r="E301" s="204"/>
      <c r="F301" s="204"/>
      <c r="G301" s="204"/>
      <c r="H301" s="204"/>
      <c r="I301" s="204"/>
      <c r="J301" s="204"/>
      <c r="K301" s="204"/>
      <c r="L301" s="204"/>
      <c r="M301" s="453"/>
      <c r="N301" s="204"/>
      <c r="O301" s="204"/>
      <c r="P301" s="204"/>
      <c r="Q301" s="486"/>
    </row>
    <row r="302" spans="3:17" x14ac:dyDescent="0.25">
      <c r="C302" s="485"/>
      <c r="D302" s="204"/>
      <c r="E302" s="204"/>
      <c r="F302" s="204"/>
      <c r="G302" s="204"/>
      <c r="H302" s="204"/>
      <c r="I302" s="204"/>
      <c r="J302" s="204"/>
      <c r="K302" s="204"/>
      <c r="L302" s="204"/>
      <c r="M302" s="453"/>
      <c r="N302" s="204"/>
      <c r="O302" s="204"/>
      <c r="P302" s="204"/>
      <c r="Q302" s="486"/>
    </row>
    <row r="303" spans="3:17" x14ac:dyDescent="0.25">
      <c r="C303" s="485"/>
      <c r="D303" s="204"/>
      <c r="E303" s="204"/>
      <c r="F303" s="204"/>
      <c r="G303" s="204"/>
      <c r="H303" s="204"/>
      <c r="I303" s="204"/>
      <c r="J303" s="204"/>
      <c r="K303" s="204"/>
      <c r="L303" s="204"/>
      <c r="M303" s="453"/>
      <c r="N303" s="204"/>
      <c r="O303" s="204"/>
      <c r="P303" s="204"/>
      <c r="Q303" s="486"/>
    </row>
    <row r="304" spans="3:17" x14ac:dyDescent="0.25">
      <c r="C304" s="487" t="s">
        <v>14</v>
      </c>
      <c r="D304" s="204"/>
      <c r="E304" s="204"/>
      <c r="F304" s="204"/>
      <c r="G304" s="204"/>
      <c r="H304" s="204"/>
      <c r="I304" s="204"/>
      <c r="J304" s="204"/>
      <c r="K304" s="204"/>
      <c r="L304" s="204"/>
      <c r="M304" s="453"/>
      <c r="N304" s="204"/>
      <c r="O304" s="204"/>
      <c r="P304" s="204"/>
      <c r="Q304" s="486"/>
    </row>
    <row r="305" spans="3:17" x14ac:dyDescent="0.25">
      <c r="C305" s="655" t="s">
        <v>266</v>
      </c>
      <c r="D305" s="656"/>
      <c r="E305" s="656"/>
      <c r="F305" s="656"/>
      <c r="G305" s="656"/>
      <c r="H305" s="656"/>
      <c r="I305" s="656"/>
      <c r="J305" s="656"/>
      <c r="K305" s="656"/>
      <c r="L305" s="656"/>
      <c r="M305" s="656"/>
      <c r="N305" s="656"/>
      <c r="O305" s="656"/>
      <c r="P305" s="656"/>
      <c r="Q305" s="657"/>
    </row>
    <row r="306" spans="3:17" x14ac:dyDescent="0.25">
      <c r="C306" s="658"/>
      <c r="D306" s="659"/>
      <c r="E306" s="659"/>
      <c r="F306" s="659"/>
      <c r="G306" s="659"/>
      <c r="H306" s="659"/>
      <c r="I306" s="659"/>
      <c r="J306" s="659"/>
      <c r="K306" s="659"/>
      <c r="L306" s="659"/>
      <c r="M306" s="659"/>
      <c r="N306" s="659"/>
      <c r="O306" s="659"/>
      <c r="P306" s="659"/>
      <c r="Q306" s="660"/>
    </row>
    <row r="307" spans="3:17" x14ac:dyDescent="0.25">
      <c r="M307" s="442"/>
    </row>
    <row r="308" spans="3:17" ht="18.75" customHeight="1" x14ac:dyDescent="0.25">
      <c r="C308" s="481" t="s">
        <v>74</v>
      </c>
      <c r="D308" s="482"/>
      <c r="E308" s="482"/>
      <c r="F308" s="482"/>
      <c r="G308" s="482"/>
      <c r="H308" s="482"/>
      <c r="I308" s="482"/>
      <c r="J308" s="482"/>
      <c r="K308" s="482"/>
      <c r="L308" s="482"/>
      <c r="M308" s="483"/>
      <c r="N308" s="482"/>
      <c r="O308" s="482"/>
      <c r="P308" s="482"/>
      <c r="Q308" s="484"/>
    </row>
    <row r="309" spans="3:17" x14ac:dyDescent="0.25">
      <c r="C309" s="644" t="s">
        <v>75</v>
      </c>
      <c r="D309" s="645"/>
      <c r="E309" s="645"/>
      <c r="F309" s="645"/>
      <c r="G309" s="645"/>
      <c r="H309" s="645"/>
      <c r="I309" s="645"/>
      <c r="J309" s="645"/>
      <c r="K309" s="645"/>
      <c r="L309" s="645"/>
      <c r="M309" s="645"/>
      <c r="N309" s="645"/>
      <c r="O309" s="645"/>
      <c r="P309" s="645"/>
      <c r="Q309" s="646"/>
    </row>
    <row r="310" spans="3:17" x14ac:dyDescent="0.25">
      <c r="C310" s="644"/>
      <c r="D310" s="645"/>
      <c r="E310" s="645"/>
      <c r="F310" s="645"/>
      <c r="G310" s="645"/>
      <c r="H310" s="645"/>
      <c r="I310" s="645"/>
      <c r="J310" s="645"/>
      <c r="K310" s="645"/>
      <c r="L310" s="645"/>
      <c r="M310" s="645"/>
      <c r="N310" s="645"/>
      <c r="O310" s="645"/>
      <c r="P310" s="645"/>
      <c r="Q310" s="646"/>
    </row>
    <row r="311" spans="3:17" x14ac:dyDescent="0.25">
      <c r="C311" s="488"/>
      <c r="D311" s="489"/>
      <c r="E311" s="489"/>
      <c r="F311" s="489"/>
      <c r="G311" s="489"/>
      <c r="H311" s="489"/>
      <c r="I311" s="489"/>
      <c r="J311" s="489"/>
      <c r="K311" s="489"/>
      <c r="L311" s="489"/>
      <c r="M311" s="490"/>
      <c r="N311" s="489"/>
      <c r="O311" s="489"/>
      <c r="P311" s="489"/>
      <c r="Q311" s="491"/>
    </row>
    <row r="312" spans="3:17" x14ac:dyDescent="0.25">
      <c r="C312" s="644" t="s">
        <v>76</v>
      </c>
      <c r="D312" s="645"/>
      <c r="E312" s="645"/>
      <c r="F312" s="645"/>
      <c r="G312" s="645"/>
      <c r="H312" s="645"/>
      <c r="I312" s="645"/>
      <c r="J312" s="645"/>
      <c r="K312" s="645"/>
      <c r="L312" s="645"/>
      <c r="M312" s="645"/>
      <c r="N312" s="645"/>
      <c r="O312" s="645"/>
      <c r="P312" s="645"/>
      <c r="Q312" s="646"/>
    </row>
    <row r="313" spans="3:17" ht="78" customHeight="1" x14ac:dyDescent="0.25">
      <c r="C313" s="644"/>
      <c r="D313" s="645"/>
      <c r="E313" s="645"/>
      <c r="F313" s="645"/>
      <c r="G313" s="645"/>
      <c r="H313" s="645"/>
      <c r="I313" s="645"/>
      <c r="J313" s="645"/>
      <c r="K313" s="645"/>
      <c r="L313" s="645"/>
      <c r="M313" s="645"/>
      <c r="N313" s="645"/>
      <c r="O313" s="645"/>
      <c r="P313" s="645"/>
      <c r="Q313" s="646"/>
    </row>
    <row r="314" spans="3:17" x14ac:dyDescent="0.25">
      <c r="C314" s="485"/>
      <c r="D314" s="204"/>
      <c r="E314" s="204"/>
      <c r="F314" s="204"/>
      <c r="G314" s="204"/>
      <c r="H314" s="204"/>
      <c r="I314" s="204"/>
      <c r="J314" s="204"/>
      <c r="K314" s="204"/>
      <c r="L314" s="204"/>
      <c r="M314" s="453"/>
      <c r="N314" s="204"/>
      <c r="O314" s="204"/>
      <c r="P314" s="204"/>
      <c r="Q314" s="486"/>
    </row>
    <row r="315" spans="3:17" x14ac:dyDescent="0.25">
      <c r="C315" s="485"/>
      <c r="D315" s="204"/>
      <c r="E315" s="204"/>
      <c r="F315" s="204"/>
      <c r="G315" s="204"/>
      <c r="H315" s="204"/>
      <c r="I315" s="204"/>
      <c r="J315" s="204"/>
      <c r="K315" s="204"/>
      <c r="L315" s="204"/>
      <c r="M315" s="453"/>
      <c r="N315" s="204"/>
      <c r="O315" s="204"/>
      <c r="P315" s="204"/>
      <c r="Q315" s="486"/>
    </row>
    <row r="316" spans="3:17" x14ac:dyDescent="0.25">
      <c r="C316" s="485"/>
      <c r="D316" s="204"/>
      <c r="E316" s="204"/>
      <c r="F316" s="204"/>
      <c r="G316" s="204"/>
      <c r="H316" s="204"/>
      <c r="I316" s="204"/>
      <c r="J316" s="204"/>
      <c r="K316" s="204"/>
      <c r="L316" s="204"/>
      <c r="M316" s="453"/>
      <c r="N316" s="204"/>
      <c r="O316" s="204"/>
      <c r="P316" s="204"/>
      <c r="Q316" s="486"/>
    </row>
    <row r="317" spans="3:17" x14ac:dyDescent="0.25">
      <c r="C317" s="485"/>
      <c r="D317" s="204"/>
      <c r="E317" s="204"/>
      <c r="F317" s="204"/>
      <c r="G317" s="204"/>
      <c r="H317" s="204"/>
      <c r="I317" s="204"/>
      <c r="J317" s="204"/>
      <c r="K317" s="204"/>
      <c r="L317" s="204"/>
      <c r="M317" s="453"/>
      <c r="N317" s="204"/>
      <c r="O317" s="204"/>
      <c r="P317" s="204"/>
      <c r="Q317" s="486"/>
    </row>
    <row r="318" spans="3:17" x14ac:dyDescent="0.25">
      <c r="C318" s="485"/>
      <c r="D318" s="204"/>
      <c r="E318" s="204"/>
      <c r="F318" s="204"/>
      <c r="G318" s="204"/>
      <c r="H318" s="204"/>
      <c r="I318" s="204"/>
      <c r="J318" s="204"/>
      <c r="K318" s="204"/>
      <c r="L318" s="204"/>
      <c r="M318" s="453"/>
      <c r="N318" s="204"/>
      <c r="O318" s="204"/>
      <c r="P318" s="204"/>
      <c r="Q318" s="486"/>
    </row>
    <row r="319" spans="3:17" x14ac:dyDescent="0.25">
      <c r="C319" s="485"/>
      <c r="D319" s="204"/>
      <c r="E319" s="204"/>
      <c r="F319" s="204"/>
      <c r="G319" s="204"/>
      <c r="H319" s="204"/>
      <c r="I319" s="204"/>
      <c r="J319" s="204"/>
      <c r="K319" s="204"/>
      <c r="L319" s="204"/>
      <c r="M319" s="453"/>
      <c r="N319" s="204"/>
      <c r="O319" s="204"/>
      <c r="P319" s="204"/>
      <c r="Q319" s="486"/>
    </row>
    <row r="320" spans="3:17" x14ac:dyDescent="0.25">
      <c r="C320" s="485"/>
      <c r="D320" s="204"/>
      <c r="E320" s="204"/>
      <c r="F320" s="204"/>
      <c r="G320" s="204"/>
      <c r="H320" s="204"/>
      <c r="I320" s="204"/>
      <c r="J320" s="204"/>
      <c r="K320" s="204"/>
      <c r="L320" s="204"/>
      <c r="M320" s="453"/>
      <c r="N320" s="204"/>
      <c r="O320" s="204"/>
      <c r="P320" s="204"/>
      <c r="Q320" s="486"/>
    </row>
    <row r="321" spans="3:17" x14ac:dyDescent="0.25">
      <c r="C321" s="485"/>
      <c r="D321" s="204"/>
      <c r="E321" s="204"/>
      <c r="F321" s="204"/>
      <c r="G321" s="204"/>
      <c r="H321" s="204"/>
      <c r="I321" s="204"/>
      <c r="J321" s="204"/>
      <c r="K321" s="204"/>
      <c r="L321" s="204"/>
      <c r="M321" s="453"/>
      <c r="N321" s="204"/>
      <c r="O321" s="204"/>
      <c r="P321" s="204"/>
      <c r="Q321" s="486"/>
    </row>
    <row r="322" spans="3:17" x14ac:dyDescent="0.25">
      <c r="C322" s="485"/>
      <c r="D322" s="204"/>
      <c r="E322" s="204"/>
      <c r="F322" s="204"/>
      <c r="G322" s="204"/>
      <c r="H322" s="204"/>
      <c r="I322" s="204"/>
      <c r="J322" s="204"/>
      <c r="K322" s="204"/>
      <c r="L322" s="204"/>
      <c r="M322" s="453"/>
      <c r="N322" s="204"/>
      <c r="O322" s="204"/>
      <c r="P322" s="204"/>
      <c r="Q322" s="486"/>
    </row>
    <row r="323" spans="3:17" x14ac:dyDescent="0.25">
      <c r="C323" s="485"/>
      <c r="D323" s="204"/>
      <c r="E323" s="204"/>
      <c r="F323" s="204"/>
      <c r="G323" s="204"/>
      <c r="H323" s="204"/>
      <c r="I323" s="204"/>
      <c r="J323" s="204"/>
      <c r="K323" s="204"/>
      <c r="L323" s="204"/>
      <c r="M323" s="453"/>
      <c r="N323" s="204"/>
      <c r="O323" s="204"/>
      <c r="P323" s="204"/>
      <c r="Q323" s="486"/>
    </row>
    <row r="324" spans="3:17" x14ac:dyDescent="0.25">
      <c r="C324" s="485"/>
      <c r="D324" s="204"/>
      <c r="E324" s="204"/>
      <c r="F324" s="204"/>
      <c r="G324" s="204"/>
      <c r="H324" s="204"/>
      <c r="I324" s="204"/>
      <c r="J324" s="204"/>
      <c r="K324" s="204"/>
      <c r="L324" s="204"/>
      <c r="M324" s="453"/>
      <c r="N324" s="204"/>
      <c r="O324" s="204"/>
      <c r="P324" s="204"/>
      <c r="Q324" s="486"/>
    </row>
    <row r="325" spans="3:17" x14ac:dyDescent="0.25">
      <c r="C325" s="485"/>
      <c r="D325" s="204"/>
      <c r="E325" s="204"/>
      <c r="F325" s="204"/>
      <c r="G325" s="204"/>
      <c r="H325" s="204"/>
      <c r="I325" s="204"/>
      <c r="J325" s="204"/>
      <c r="K325" s="204"/>
      <c r="L325" s="204"/>
      <c r="M325" s="453"/>
      <c r="N325" s="204"/>
      <c r="O325" s="204"/>
      <c r="P325" s="204"/>
      <c r="Q325" s="486"/>
    </row>
    <row r="326" spans="3:17" x14ac:dyDescent="0.25">
      <c r="C326" s="485"/>
      <c r="D326" s="204"/>
      <c r="E326" s="204"/>
      <c r="F326" s="204"/>
      <c r="G326" s="204"/>
      <c r="H326" s="204"/>
      <c r="I326" s="204"/>
      <c r="J326" s="204"/>
      <c r="K326" s="204"/>
      <c r="L326" s="204"/>
      <c r="M326" s="453"/>
      <c r="N326" s="204"/>
      <c r="O326" s="204"/>
      <c r="P326" s="204"/>
      <c r="Q326" s="486"/>
    </row>
    <row r="327" spans="3:17" x14ac:dyDescent="0.25">
      <c r="C327" s="485"/>
      <c r="D327" s="204"/>
      <c r="E327" s="204"/>
      <c r="F327" s="204"/>
      <c r="G327" s="204"/>
      <c r="H327" s="204"/>
      <c r="I327" s="204"/>
      <c r="J327" s="204"/>
      <c r="K327" s="204"/>
      <c r="L327" s="204"/>
      <c r="M327" s="453"/>
      <c r="N327" s="204"/>
      <c r="O327" s="204"/>
      <c r="P327" s="204"/>
      <c r="Q327" s="486"/>
    </row>
    <row r="328" spans="3:17" x14ac:dyDescent="0.25">
      <c r="C328" s="485"/>
      <c r="D328" s="204"/>
      <c r="E328" s="204"/>
      <c r="F328" s="204"/>
      <c r="G328" s="204"/>
      <c r="H328" s="204"/>
      <c r="I328" s="204"/>
      <c r="J328" s="204"/>
      <c r="K328" s="204"/>
      <c r="L328" s="204"/>
      <c r="M328" s="453"/>
      <c r="N328" s="204"/>
      <c r="O328" s="204"/>
      <c r="P328" s="204"/>
      <c r="Q328" s="486"/>
    </row>
    <row r="329" spans="3:17" x14ac:dyDescent="0.25">
      <c r="C329" s="485"/>
      <c r="D329" s="204"/>
      <c r="E329" s="204"/>
      <c r="F329" s="204"/>
      <c r="G329" s="204"/>
      <c r="H329" s="204"/>
      <c r="I329" s="204"/>
      <c r="J329" s="204"/>
      <c r="K329" s="204"/>
      <c r="L329" s="204"/>
      <c r="M329" s="453"/>
      <c r="N329" s="204"/>
      <c r="O329" s="204"/>
      <c r="P329" s="204"/>
      <c r="Q329" s="486"/>
    </row>
    <row r="330" spans="3:17" x14ac:dyDescent="0.25">
      <c r="C330" s="485"/>
      <c r="D330" s="204"/>
      <c r="E330" s="204"/>
      <c r="F330" s="204"/>
      <c r="G330" s="204"/>
      <c r="H330" s="204"/>
      <c r="I330" s="204"/>
      <c r="J330" s="204"/>
      <c r="K330" s="204"/>
      <c r="L330" s="204"/>
      <c r="M330" s="453"/>
      <c r="N330" s="204"/>
      <c r="O330" s="204"/>
      <c r="P330" s="204"/>
      <c r="Q330" s="486"/>
    </row>
    <row r="331" spans="3:17" x14ac:dyDescent="0.25">
      <c r="C331" s="485"/>
      <c r="D331" s="204"/>
      <c r="E331" s="204"/>
      <c r="F331" s="204"/>
      <c r="G331" s="204"/>
      <c r="H331" s="204"/>
      <c r="I331" s="204"/>
      <c r="J331" s="204"/>
      <c r="K331" s="204"/>
      <c r="L331" s="204"/>
      <c r="M331" s="453"/>
      <c r="N331" s="204"/>
      <c r="O331" s="204"/>
      <c r="P331" s="204"/>
      <c r="Q331" s="486"/>
    </row>
    <row r="332" spans="3:17" x14ac:dyDescent="0.25">
      <c r="C332" s="485"/>
      <c r="D332" s="204"/>
      <c r="E332" s="204"/>
      <c r="F332" s="204"/>
      <c r="G332" s="204"/>
      <c r="H332" s="204"/>
      <c r="I332" s="204"/>
      <c r="J332" s="204"/>
      <c r="K332" s="204"/>
      <c r="L332" s="204"/>
      <c r="M332" s="453"/>
      <c r="N332" s="204"/>
      <c r="O332" s="204"/>
      <c r="P332" s="204"/>
      <c r="Q332" s="486"/>
    </row>
    <row r="333" spans="3:17" x14ac:dyDescent="0.25">
      <c r="C333" s="485"/>
      <c r="D333" s="204"/>
      <c r="E333" s="204"/>
      <c r="F333" s="204"/>
      <c r="G333" s="204"/>
      <c r="H333" s="204"/>
      <c r="I333" s="204"/>
      <c r="J333" s="204"/>
      <c r="K333" s="204"/>
      <c r="L333" s="204"/>
      <c r="M333" s="453"/>
      <c r="N333" s="204"/>
      <c r="O333" s="204"/>
      <c r="P333" s="204"/>
      <c r="Q333" s="486"/>
    </row>
    <row r="334" spans="3:17" x14ac:dyDescent="0.25">
      <c r="C334" s="485"/>
      <c r="D334" s="204"/>
      <c r="E334" s="204"/>
      <c r="F334" s="204"/>
      <c r="G334" s="204"/>
      <c r="H334" s="204"/>
      <c r="I334" s="204"/>
      <c r="J334" s="204"/>
      <c r="K334" s="204"/>
      <c r="L334" s="204"/>
      <c r="M334" s="453"/>
      <c r="N334" s="204"/>
      <c r="O334" s="204"/>
      <c r="P334" s="204"/>
      <c r="Q334" s="486"/>
    </row>
    <row r="335" spans="3:17" x14ac:dyDescent="0.25">
      <c r="C335" s="485"/>
      <c r="D335" s="204"/>
      <c r="E335" s="204"/>
      <c r="F335" s="204"/>
      <c r="G335" s="204"/>
      <c r="H335" s="204"/>
      <c r="I335" s="204"/>
      <c r="J335" s="204"/>
      <c r="K335" s="204"/>
      <c r="L335" s="204"/>
      <c r="M335" s="453"/>
      <c r="N335" s="204"/>
      <c r="O335" s="204"/>
      <c r="P335" s="204"/>
      <c r="Q335" s="486"/>
    </row>
    <row r="336" spans="3:17" x14ac:dyDescent="0.25">
      <c r="C336" s="485"/>
      <c r="D336" s="204"/>
      <c r="E336" s="204"/>
      <c r="F336" s="204"/>
      <c r="G336" s="204"/>
      <c r="H336" s="204"/>
      <c r="I336" s="204"/>
      <c r="J336" s="204"/>
      <c r="K336" s="204"/>
      <c r="L336" s="204"/>
      <c r="M336" s="453"/>
      <c r="N336" s="204"/>
      <c r="O336" s="204"/>
      <c r="P336" s="204"/>
      <c r="Q336" s="486"/>
    </row>
    <row r="337" spans="3:17" x14ac:dyDescent="0.25">
      <c r="C337" s="485"/>
      <c r="D337" s="204"/>
      <c r="E337" s="204"/>
      <c r="F337" s="204"/>
      <c r="G337" s="204"/>
      <c r="H337" s="204"/>
      <c r="I337" s="204"/>
      <c r="J337" s="204"/>
      <c r="K337" s="204"/>
      <c r="L337" s="204"/>
      <c r="M337" s="453"/>
      <c r="N337" s="204"/>
      <c r="O337" s="204"/>
      <c r="P337" s="204"/>
      <c r="Q337" s="486"/>
    </row>
    <row r="338" spans="3:17" x14ac:dyDescent="0.25">
      <c r="C338" s="485"/>
      <c r="D338" s="204"/>
      <c r="E338" s="204"/>
      <c r="F338" s="204"/>
      <c r="G338" s="204"/>
      <c r="H338" s="204"/>
      <c r="I338" s="204"/>
      <c r="J338" s="204"/>
      <c r="K338" s="204"/>
      <c r="L338" s="204"/>
      <c r="M338" s="453"/>
      <c r="N338" s="204"/>
      <c r="O338" s="204"/>
      <c r="P338" s="204"/>
      <c r="Q338" s="486"/>
    </row>
    <row r="339" spans="3:17" x14ac:dyDescent="0.25">
      <c r="C339" s="485"/>
      <c r="D339" s="204"/>
      <c r="E339" s="204"/>
      <c r="F339" s="204"/>
      <c r="G339" s="204"/>
      <c r="H339" s="204"/>
      <c r="I339" s="204"/>
      <c r="J339" s="204"/>
      <c r="K339" s="204"/>
      <c r="L339" s="204"/>
      <c r="M339" s="453"/>
      <c r="N339" s="204"/>
      <c r="O339" s="204"/>
      <c r="P339" s="204"/>
      <c r="Q339" s="486"/>
    </row>
    <row r="340" spans="3:17" x14ac:dyDescent="0.25">
      <c r="C340" s="485"/>
      <c r="D340" s="204"/>
      <c r="E340" s="204"/>
      <c r="F340" s="204"/>
      <c r="G340" s="204"/>
      <c r="H340" s="204"/>
      <c r="I340" s="204"/>
      <c r="J340" s="204"/>
      <c r="K340" s="204"/>
      <c r="L340" s="204"/>
      <c r="M340" s="453"/>
      <c r="N340" s="204"/>
      <c r="O340" s="204"/>
      <c r="P340" s="204"/>
      <c r="Q340" s="486"/>
    </row>
    <row r="341" spans="3:17" x14ac:dyDescent="0.25">
      <c r="C341" s="485"/>
      <c r="D341" s="204"/>
      <c r="E341" s="204"/>
      <c r="F341" s="204"/>
      <c r="G341" s="204"/>
      <c r="H341" s="204"/>
      <c r="I341" s="204"/>
      <c r="J341" s="204"/>
      <c r="K341" s="204"/>
      <c r="L341" s="204"/>
      <c r="M341" s="453"/>
      <c r="N341" s="204"/>
      <c r="O341" s="204"/>
      <c r="P341" s="204"/>
      <c r="Q341" s="486"/>
    </row>
    <row r="342" spans="3:17" x14ac:dyDescent="0.25">
      <c r="C342" s="485"/>
      <c r="D342" s="204"/>
      <c r="E342" s="204"/>
      <c r="F342" s="204"/>
      <c r="G342" s="204"/>
      <c r="H342" s="204"/>
      <c r="I342" s="204"/>
      <c r="J342" s="204"/>
      <c r="K342" s="204"/>
      <c r="L342" s="204"/>
      <c r="M342" s="453"/>
      <c r="N342" s="204"/>
      <c r="O342" s="204"/>
      <c r="P342" s="204"/>
      <c r="Q342" s="486"/>
    </row>
    <row r="343" spans="3:17" x14ac:dyDescent="0.25">
      <c r="C343" s="485"/>
      <c r="D343" s="204"/>
      <c r="E343" s="204"/>
      <c r="F343" s="204"/>
      <c r="G343" s="204"/>
      <c r="H343" s="204"/>
      <c r="I343" s="204"/>
      <c r="J343" s="204"/>
      <c r="K343" s="204"/>
      <c r="L343" s="204"/>
      <c r="M343" s="453"/>
      <c r="N343" s="204"/>
      <c r="O343" s="204"/>
      <c r="P343" s="204"/>
      <c r="Q343" s="486"/>
    </row>
    <row r="344" spans="3:17" x14ac:dyDescent="0.25">
      <c r="C344" s="485"/>
      <c r="D344" s="204"/>
      <c r="E344" s="204"/>
      <c r="F344" s="204"/>
      <c r="G344" s="204"/>
      <c r="H344" s="204"/>
      <c r="I344" s="204"/>
      <c r="J344" s="204"/>
      <c r="K344" s="204"/>
      <c r="L344" s="204"/>
      <c r="M344" s="453"/>
      <c r="N344" s="204"/>
      <c r="O344" s="204"/>
      <c r="P344" s="204"/>
      <c r="Q344" s="486"/>
    </row>
    <row r="345" spans="3:17" x14ac:dyDescent="0.25">
      <c r="C345" s="485"/>
      <c r="D345" s="204"/>
      <c r="E345" s="204"/>
      <c r="F345" s="204"/>
      <c r="G345" s="204"/>
      <c r="H345" s="204"/>
      <c r="I345" s="204"/>
      <c r="J345" s="204"/>
      <c r="K345" s="204"/>
      <c r="L345" s="204"/>
      <c r="M345" s="453"/>
      <c r="N345" s="204"/>
      <c r="O345" s="204"/>
      <c r="P345" s="204"/>
      <c r="Q345" s="486"/>
    </row>
    <row r="346" spans="3:17" x14ac:dyDescent="0.25">
      <c r="C346" s="485"/>
      <c r="D346" s="204"/>
      <c r="E346" s="204"/>
      <c r="F346" s="204"/>
      <c r="G346" s="204"/>
      <c r="H346" s="204"/>
      <c r="I346" s="204"/>
      <c r="J346" s="204"/>
      <c r="K346" s="204"/>
      <c r="L346" s="204"/>
      <c r="M346" s="453"/>
      <c r="N346" s="204"/>
      <c r="O346" s="204"/>
      <c r="P346" s="204"/>
      <c r="Q346" s="486"/>
    </row>
    <row r="347" spans="3:17" x14ac:dyDescent="0.25">
      <c r="C347" s="485"/>
      <c r="D347" s="204"/>
      <c r="E347" s="204"/>
      <c r="F347" s="204"/>
      <c r="G347" s="204"/>
      <c r="H347" s="204"/>
      <c r="I347" s="204"/>
      <c r="J347" s="204"/>
      <c r="K347" s="204"/>
      <c r="L347" s="204"/>
      <c r="M347" s="453"/>
      <c r="N347" s="204"/>
      <c r="O347" s="204"/>
      <c r="P347" s="204"/>
      <c r="Q347" s="486"/>
    </row>
    <row r="348" spans="3:17" x14ac:dyDescent="0.25">
      <c r="C348" s="485"/>
      <c r="D348" s="204"/>
      <c r="E348" s="204"/>
      <c r="F348" s="204"/>
      <c r="G348" s="204"/>
      <c r="H348" s="204"/>
      <c r="I348" s="204"/>
      <c r="J348" s="204"/>
      <c r="K348" s="204"/>
      <c r="L348" s="204"/>
      <c r="M348" s="453"/>
      <c r="N348" s="204"/>
      <c r="O348" s="204"/>
      <c r="P348" s="204"/>
      <c r="Q348" s="486"/>
    </row>
    <row r="349" spans="3:17" x14ac:dyDescent="0.25">
      <c r="C349" s="485"/>
      <c r="D349" s="204"/>
      <c r="E349" s="204"/>
      <c r="F349" s="204"/>
      <c r="G349" s="204"/>
      <c r="H349" s="204"/>
      <c r="I349" s="204"/>
      <c r="J349" s="204"/>
      <c r="K349" s="204"/>
      <c r="L349" s="204"/>
      <c r="M349" s="453"/>
      <c r="N349" s="204"/>
      <c r="O349" s="204"/>
      <c r="P349" s="204"/>
      <c r="Q349" s="486"/>
    </row>
    <row r="350" spans="3:17" x14ac:dyDescent="0.25">
      <c r="C350" s="485"/>
      <c r="D350" s="204"/>
      <c r="E350" s="204"/>
      <c r="F350" s="204"/>
      <c r="G350" s="204"/>
      <c r="H350" s="204"/>
      <c r="I350" s="204"/>
      <c r="J350" s="204"/>
      <c r="K350" s="204"/>
      <c r="L350" s="204"/>
      <c r="M350" s="453"/>
      <c r="N350" s="204"/>
      <c r="O350" s="204"/>
      <c r="P350" s="204"/>
      <c r="Q350" s="486"/>
    </row>
    <row r="351" spans="3:17" x14ac:dyDescent="0.25">
      <c r="C351" s="485"/>
      <c r="D351" s="204"/>
      <c r="E351" s="204"/>
      <c r="F351" s="204"/>
      <c r="G351" s="204"/>
      <c r="H351" s="204"/>
      <c r="I351" s="204"/>
      <c r="J351" s="204"/>
      <c r="K351" s="204"/>
      <c r="L351" s="204"/>
      <c r="M351" s="453"/>
      <c r="N351" s="204"/>
      <c r="O351" s="204"/>
      <c r="P351" s="204"/>
      <c r="Q351" s="486"/>
    </row>
    <row r="352" spans="3:17" x14ac:dyDescent="0.25">
      <c r="C352" s="485"/>
      <c r="D352" s="204"/>
      <c r="E352" s="204"/>
      <c r="F352" s="204"/>
      <c r="G352" s="204"/>
      <c r="H352" s="204"/>
      <c r="I352" s="204"/>
      <c r="J352" s="204"/>
      <c r="K352" s="204"/>
      <c r="L352" s="204"/>
      <c r="M352" s="453"/>
      <c r="N352" s="204"/>
      <c r="O352" s="204"/>
      <c r="P352" s="204"/>
      <c r="Q352" s="486"/>
    </row>
    <row r="353" spans="3:17" x14ac:dyDescent="0.25">
      <c r="C353" s="485"/>
      <c r="D353" s="204"/>
      <c r="E353" s="204"/>
      <c r="F353" s="204"/>
      <c r="G353" s="204"/>
      <c r="H353" s="204"/>
      <c r="I353" s="204"/>
      <c r="J353" s="204"/>
      <c r="K353" s="204"/>
      <c r="L353" s="204"/>
      <c r="M353" s="453"/>
      <c r="N353" s="204"/>
      <c r="O353" s="204"/>
      <c r="P353" s="204"/>
      <c r="Q353" s="486"/>
    </row>
    <row r="354" spans="3:17" x14ac:dyDescent="0.25">
      <c r="C354" s="485"/>
      <c r="D354" s="204"/>
      <c r="E354" s="204"/>
      <c r="F354" s="204"/>
      <c r="G354" s="204"/>
      <c r="H354" s="204"/>
      <c r="I354" s="204"/>
      <c r="J354" s="204"/>
      <c r="K354" s="204"/>
      <c r="L354" s="204"/>
      <c r="M354" s="453"/>
      <c r="N354" s="204"/>
      <c r="O354" s="204"/>
      <c r="P354" s="204"/>
      <c r="Q354" s="486"/>
    </row>
    <row r="355" spans="3:17" x14ac:dyDescent="0.25">
      <c r="C355" s="485"/>
      <c r="D355" s="204"/>
      <c r="E355" s="204"/>
      <c r="F355" s="204"/>
      <c r="G355" s="204"/>
      <c r="H355" s="204"/>
      <c r="I355" s="204"/>
      <c r="J355" s="204"/>
      <c r="K355" s="204"/>
      <c r="L355" s="204"/>
      <c r="M355" s="453"/>
      <c r="N355" s="204"/>
      <c r="O355" s="204"/>
      <c r="P355" s="204"/>
      <c r="Q355" s="486"/>
    </row>
    <row r="356" spans="3:17" x14ac:dyDescent="0.25">
      <c r="C356" s="485"/>
      <c r="D356" s="204"/>
      <c r="E356" s="204"/>
      <c r="F356" s="204"/>
      <c r="G356" s="204"/>
      <c r="H356" s="204"/>
      <c r="I356" s="204"/>
      <c r="J356" s="204"/>
      <c r="K356" s="204"/>
      <c r="L356" s="204"/>
      <c r="M356" s="453"/>
      <c r="N356" s="204"/>
      <c r="O356" s="204"/>
      <c r="P356" s="204"/>
      <c r="Q356" s="486"/>
    </row>
    <row r="357" spans="3:17" x14ac:dyDescent="0.25">
      <c r="C357" s="485"/>
      <c r="D357" s="204"/>
      <c r="E357" s="204"/>
      <c r="F357" s="204"/>
      <c r="G357" s="204"/>
      <c r="H357" s="204"/>
      <c r="I357" s="204"/>
      <c r="J357" s="204"/>
      <c r="K357" s="204"/>
      <c r="L357" s="204"/>
      <c r="M357" s="453"/>
      <c r="N357" s="204"/>
      <c r="O357" s="204"/>
      <c r="P357" s="204"/>
      <c r="Q357" s="486"/>
    </row>
    <row r="358" spans="3:17" x14ac:dyDescent="0.25">
      <c r="C358" s="485"/>
      <c r="D358" s="204"/>
      <c r="E358" s="204"/>
      <c r="F358" s="204"/>
      <c r="G358" s="204"/>
      <c r="H358" s="204"/>
      <c r="I358" s="204"/>
      <c r="J358" s="204"/>
      <c r="K358" s="204"/>
      <c r="L358" s="204"/>
      <c r="M358" s="453"/>
      <c r="N358" s="204"/>
      <c r="O358" s="204"/>
      <c r="P358" s="204"/>
      <c r="Q358" s="486"/>
    </row>
    <row r="359" spans="3:17" x14ac:dyDescent="0.25">
      <c r="C359" s="485"/>
      <c r="D359" s="204"/>
      <c r="E359" s="204"/>
      <c r="F359" s="204"/>
      <c r="G359" s="204"/>
      <c r="H359" s="204"/>
      <c r="I359" s="204"/>
      <c r="J359" s="204"/>
      <c r="K359" s="204"/>
      <c r="L359" s="204"/>
      <c r="M359" s="453"/>
      <c r="N359" s="204"/>
      <c r="O359" s="204"/>
      <c r="P359" s="204"/>
      <c r="Q359" s="486"/>
    </row>
    <row r="360" spans="3:17" x14ac:dyDescent="0.25">
      <c r="C360" s="487" t="s">
        <v>14</v>
      </c>
      <c r="D360" s="204"/>
      <c r="E360" s="204"/>
      <c r="F360" s="204"/>
      <c r="G360" s="204"/>
      <c r="H360" s="204"/>
      <c r="I360" s="204"/>
      <c r="J360" s="204"/>
      <c r="K360" s="204"/>
      <c r="L360" s="204"/>
      <c r="M360" s="453"/>
      <c r="N360" s="204"/>
      <c r="O360" s="204"/>
      <c r="P360" s="204"/>
      <c r="Q360" s="486"/>
    </row>
    <row r="361" spans="3:17" ht="15" customHeight="1" x14ac:dyDescent="0.25">
      <c r="C361" s="667" t="s">
        <v>266</v>
      </c>
      <c r="D361" s="668"/>
      <c r="E361" s="668"/>
      <c r="F361" s="668"/>
      <c r="G361" s="668"/>
      <c r="H361" s="668"/>
      <c r="I361" s="668"/>
      <c r="J361" s="668"/>
      <c r="K361" s="668"/>
      <c r="L361" s="668"/>
      <c r="M361" s="668"/>
      <c r="N361" s="668"/>
      <c r="O361" s="668"/>
      <c r="P361" s="668"/>
      <c r="Q361" s="669"/>
    </row>
    <row r="362" spans="3:17" x14ac:dyDescent="0.25">
      <c r="C362" s="667"/>
      <c r="D362" s="668"/>
      <c r="E362" s="668"/>
      <c r="F362" s="668"/>
      <c r="G362" s="668"/>
      <c r="H362" s="668"/>
      <c r="I362" s="668"/>
      <c r="J362" s="668"/>
      <c r="K362" s="668"/>
      <c r="L362" s="668"/>
      <c r="M362" s="668"/>
      <c r="N362" s="668"/>
      <c r="O362" s="668"/>
      <c r="P362" s="668"/>
      <c r="Q362" s="669"/>
    </row>
    <row r="363" spans="3:17" x14ac:dyDescent="0.25">
      <c r="C363" s="492" t="s">
        <v>267</v>
      </c>
      <c r="D363" s="493"/>
      <c r="E363" s="493"/>
      <c r="F363" s="493"/>
      <c r="G363" s="493"/>
      <c r="H363" s="493"/>
      <c r="I363" s="493"/>
      <c r="J363" s="493"/>
      <c r="K363" s="493"/>
      <c r="L363" s="493"/>
      <c r="M363" s="493"/>
      <c r="N363" s="493"/>
      <c r="O363" s="493"/>
      <c r="P363" s="493"/>
      <c r="Q363" s="494"/>
    </row>
    <row r="364" spans="3:17" ht="4.5" customHeight="1" x14ac:dyDescent="0.25">
      <c r="C364" s="495"/>
      <c r="D364" s="496"/>
      <c r="E364" s="496"/>
      <c r="F364" s="496"/>
      <c r="G364" s="496"/>
      <c r="H364" s="496"/>
      <c r="I364" s="496"/>
      <c r="J364" s="496"/>
      <c r="K364" s="496"/>
      <c r="L364" s="496"/>
      <c r="M364" s="496"/>
      <c r="N364" s="496"/>
      <c r="O364" s="496"/>
      <c r="P364" s="496"/>
      <c r="Q364" s="497"/>
    </row>
    <row r="365" spans="3:17" x14ac:dyDescent="0.25">
      <c r="M365" s="442"/>
    </row>
    <row r="366" spans="3:17" s="444" customFormat="1" x14ac:dyDescent="0.25">
      <c r="C366" s="459" t="s">
        <v>147</v>
      </c>
      <c r="D366" s="460"/>
      <c r="E366" s="460"/>
      <c r="F366" s="460"/>
      <c r="M366" s="442"/>
    </row>
    <row r="367" spans="3:17" x14ac:dyDescent="0.25">
      <c r="C367" s="461" t="s">
        <v>14</v>
      </c>
      <c r="M367" s="442"/>
    </row>
    <row r="368" spans="3:17" x14ac:dyDescent="0.25">
      <c r="C368" s="461" t="s">
        <v>250</v>
      </c>
      <c r="M368" s="442"/>
    </row>
    <row r="369" spans="3:17" x14ac:dyDescent="0.25">
      <c r="C369" s="461"/>
      <c r="M369" s="442"/>
    </row>
    <row r="370" spans="3:17" x14ac:dyDescent="0.25">
      <c r="C370" s="459" t="s">
        <v>85</v>
      </c>
      <c r="M370" s="442"/>
    </row>
    <row r="371" spans="3:17" x14ac:dyDescent="0.25">
      <c r="C371" s="461" t="s">
        <v>14</v>
      </c>
      <c r="M371" s="442"/>
    </row>
    <row r="372" spans="3:17" x14ac:dyDescent="0.25">
      <c r="C372" s="461" t="s">
        <v>268</v>
      </c>
      <c r="M372" s="442"/>
    </row>
    <row r="373" spans="3:17" ht="30.75" customHeight="1" x14ac:dyDescent="0.25">
      <c r="C373" s="635" t="s">
        <v>269</v>
      </c>
      <c r="D373" s="635"/>
      <c r="E373" s="635"/>
      <c r="F373" s="635"/>
      <c r="G373" s="635"/>
      <c r="H373" s="635"/>
      <c r="I373" s="635"/>
      <c r="J373" s="635"/>
      <c r="K373" s="635"/>
      <c r="L373" s="635"/>
      <c r="M373" s="635"/>
      <c r="N373" s="635"/>
      <c r="O373" s="635"/>
      <c r="P373" s="635"/>
      <c r="Q373" s="635"/>
    </row>
    <row r="374" spans="3:17" ht="16.5" customHeight="1" x14ac:dyDescent="0.25">
      <c r="C374" s="498"/>
      <c r="D374" s="498"/>
      <c r="E374" s="498"/>
      <c r="F374" s="498"/>
      <c r="G374" s="498"/>
      <c r="H374" s="498"/>
      <c r="I374" s="498"/>
      <c r="J374" s="498"/>
      <c r="K374" s="498"/>
      <c r="L374" s="498"/>
      <c r="M374" s="499"/>
      <c r="N374" s="498"/>
      <c r="O374" s="498"/>
      <c r="P374" s="498"/>
      <c r="Q374" s="498"/>
    </row>
    <row r="375" spans="3:17" ht="16.5" customHeight="1" x14ac:dyDescent="0.25">
      <c r="C375" s="459" t="s">
        <v>86</v>
      </c>
      <c r="D375" s="498"/>
      <c r="E375" s="498"/>
      <c r="F375" s="498"/>
      <c r="G375" s="498"/>
      <c r="H375" s="498"/>
      <c r="I375" s="498"/>
      <c r="J375" s="498"/>
      <c r="K375" s="498"/>
      <c r="L375" s="498"/>
      <c r="M375" s="499"/>
      <c r="N375" s="498"/>
      <c r="O375" s="498"/>
      <c r="P375" s="498"/>
      <c r="Q375" s="498"/>
    </row>
    <row r="376" spans="3:17" ht="17.25" customHeight="1" x14ac:dyDescent="0.25">
      <c r="C376" s="461" t="s">
        <v>14</v>
      </c>
      <c r="D376" s="498"/>
      <c r="E376" s="498"/>
      <c r="F376" s="498"/>
      <c r="G376" s="498"/>
      <c r="H376" s="498"/>
      <c r="I376" s="498"/>
      <c r="J376" s="498"/>
      <c r="K376" s="498"/>
      <c r="L376" s="498"/>
      <c r="M376" s="499"/>
      <c r="N376" s="498"/>
      <c r="O376" s="498"/>
      <c r="P376" s="498"/>
      <c r="Q376" s="498"/>
    </row>
    <row r="377" spans="3:17" x14ac:dyDescent="0.25">
      <c r="C377" s="461" t="s">
        <v>268</v>
      </c>
      <c r="M377" s="442"/>
    </row>
    <row r="378" spans="3:17" ht="30" customHeight="1" x14ac:dyDescent="0.25">
      <c r="C378" s="670" t="s">
        <v>271</v>
      </c>
      <c r="D378" s="670"/>
      <c r="E378" s="670"/>
      <c r="F378" s="670"/>
      <c r="G378" s="670"/>
      <c r="H378" s="670"/>
      <c r="I378" s="670"/>
      <c r="J378" s="670"/>
      <c r="K378" s="670"/>
      <c r="L378" s="670"/>
      <c r="M378" s="670"/>
      <c r="N378" s="670"/>
      <c r="O378" s="670"/>
      <c r="P378" s="670"/>
      <c r="Q378" s="670"/>
    </row>
    <row r="379" spans="3:17" x14ac:dyDescent="0.25">
      <c r="M379" s="442"/>
    </row>
    <row r="380" spans="3:17" x14ac:dyDescent="0.25">
      <c r="C380" s="459" t="s">
        <v>87</v>
      </c>
      <c r="D380" s="498"/>
      <c r="E380" s="498"/>
      <c r="F380" s="498"/>
      <c r="G380" s="498"/>
      <c r="H380" s="498"/>
      <c r="I380" s="498"/>
      <c r="J380" s="498"/>
      <c r="M380" s="442"/>
    </row>
    <row r="381" spans="3:17" x14ac:dyDescent="0.25">
      <c r="C381" s="461" t="s">
        <v>14</v>
      </c>
      <c r="D381" s="498"/>
      <c r="E381" s="498"/>
      <c r="F381" s="498"/>
      <c r="G381" s="498"/>
      <c r="H381" s="498"/>
      <c r="I381" s="498"/>
      <c r="J381" s="498"/>
      <c r="M381" s="442"/>
    </row>
    <row r="382" spans="3:17" x14ac:dyDescent="0.25">
      <c r="C382" s="461" t="s">
        <v>272</v>
      </c>
      <c r="M382" s="442"/>
    </row>
    <row r="383" spans="3:17" x14ac:dyDescent="0.25">
      <c r="M383" s="442"/>
    </row>
    <row r="384" spans="3:17" x14ac:dyDescent="0.25">
      <c r="C384" s="459" t="s">
        <v>88</v>
      </c>
      <c r="M384" s="442"/>
    </row>
    <row r="385" spans="3:17" x14ac:dyDescent="0.25">
      <c r="C385" s="461" t="s">
        <v>14</v>
      </c>
      <c r="M385" s="442"/>
    </row>
    <row r="386" spans="3:17" x14ac:dyDescent="0.25">
      <c r="C386" s="461" t="s">
        <v>270</v>
      </c>
      <c r="M386" s="442"/>
    </row>
    <row r="387" spans="3:17" x14ac:dyDescent="0.25">
      <c r="C387" s="461"/>
      <c r="M387" s="442"/>
    </row>
    <row r="388" spans="3:17" s="444" customFormat="1" x14ac:dyDescent="0.25">
      <c r="C388" s="443" t="s">
        <v>89</v>
      </c>
      <c r="M388" s="442"/>
    </row>
    <row r="389" spans="3:17" x14ac:dyDescent="0.25">
      <c r="C389" s="461" t="s">
        <v>14</v>
      </c>
      <c r="M389" s="442"/>
    </row>
    <row r="390" spans="3:17" x14ac:dyDescent="0.25">
      <c r="C390" s="461" t="s">
        <v>273</v>
      </c>
      <c r="M390" s="442"/>
    </row>
    <row r="391" spans="3:17" x14ac:dyDescent="0.25">
      <c r="M391" s="442"/>
    </row>
    <row r="392" spans="3:17" s="444" customFormat="1" x14ac:dyDescent="0.25">
      <c r="C392" s="443" t="s">
        <v>90</v>
      </c>
      <c r="M392" s="442"/>
    </row>
    <row r="393" spans="3:17" s="444" customFormat="1" x14ac:dyDescent="0.25">
      <c r="C393" s="478" t="s">
        <v>91</v>
      </c>
      <c r="M393" s="442"/>
    </row>
    <row r="394" spans="3:17" ht="15" customHeight="1" x14ac:dyDescent="0.25">
      <c r="C394" s="641" t="s">
        <v>274</v>
      </c>
      <c r="D394" s="642"/>
      <c r="E394" s="642"/>
      <c r="F394" s="642"/>
      <c r="G394" s="642"/>
      <c r="H394" s="642"/>
      <c r="I394" s="642"/>
      <c r="J394" s="642"/>
      <c r="K394" s="642"/>
      <c r="L394" s="642"/>
      <c r="M394" s="642"/>
      <c r="N394" s="642"/>
      <c r="O394" s="642"/>
      <c r="P394" s="642"/>
      <c r="Q394" s="643"/>
    </row>
    <row r="395" spans="3:17" x14ac:dyDescent="0.25">
      <c r="C395" s="644"/>
      <c r="D395" s="645"/>
      <c r="E395" s="645"/>
      <c r="F395" s="645"/>
      <c r="G395" s="645"/>
      <c r="H395" s="645"/>
      <c r="I395" s="645"/>
      <c r="J395" s="645"/>
      <c r="K395" s="645"/>
      <c r="L395" s="645"/>
      <c r="M395" s="645"/>
      <c r="N395" s="645"/>
      <c r="O395" s="645"/>
      <c r="P395" s="645"/>
      <c r="Q395" s="646"/>
    </row>
    <row r="396" spans="3:17" x14ac:dyDescent="0.25">
      <c r="C396" s="485"/>
      <c r="D396" s="204"/>
      <c r="E396" s="204"/>
      <c r="F396" s="204"/>
      <c r="G396" s="204"/>
      <c r="H396" s="204"/>
      <c r="I396" s="204"/>
      <c r="J396" s="204"/>
      <c r="K396" s="204"/>
      <c r="L396" s="204"/>
      <c r="M396" s="453"/>
      <c r="N396" s="204"/>
      <c r="O396" s="204"/>
      <c r="P396" s="204"/>
      <c r="Q396" s="486"/>
    </row>
    <row r="397" spans="3:17" x14ac:dyDescent="0.25">
      <c r="C397" s="500" t="s">
        <v>20</v>
      </c>
      <c r="D397" s="204"/>
      <c r="E397" s="204"/>
      <c r="F397" s="204"/>
      <c r="G397" s="204"/>
      <c r="H397" s="204"/>
      <c r="I397" s="204"/>
      <c r="J397" s="204"/>
      <c r="K397" s="204"/>
      <c r="L397" s="204"/>
      <c r="M397" s="453"/>
      <c r="N397" s="204"/>
      <c r="O397" s="204"/>
      <c r="P397" s="204"/>
      <c r="Q397" s="486"/>
    </row>
    <row r="398" spans="3:17" ht="9" customHeight="1" x14ac:dyDescent="0.25">
      <c r="C398" s="485"/>
      <c r="D398" s="204"/>
      <c r="E398" s="204"/>
      <c r="F398" s="204"/>
      <c r="G398" s="204"/>
      <c r="H398" s="204"/>
      <c r="I398" s="204"/>
      <c r="J398" s="204"/>
      <c r="K398" s="204"/>
      <c r="L398" s="204"/>
      <c r="M398" s="453"/>
      <c r="N398" s="204"/>
      <c r="O398" s="204"/>
      <c r="P398" s="204"/>
      <c r="Q398" s="486"/>
    </row>
    <row r="399" spans="3:17" x14ac:dyDescent="0.25">
      <c r="C399" s="485"/>
      <c r="D399" s="204"/>
      <c r="E399" s="204"/>
      <c r="F399" s="204"/>
      <c r="G399" s="204"/>
      <c r="H399" s="204"/>
      <c r="I399" s="204"/>
      <c r="J399" s="204"/>
      <c r="K399" s="204"/>
      <c r="L399" s="204"/>
      <c r="M399" s="453"/>
      <c r="N399" s="204"/>
      <c r="O399" s="204"/>
      <c r="P399" s="204"/>
      <c r="Q399" s="486"/>
    </row>
    <row r="400" spans="3:17" x14ac:dyDescent="0.25">
      <c r="C400" s="485"/>
      <c r="D400" s="501"/>
      <c r="E400" s="204"/>
      <c r="F400" s="204"/>
      <c r="G400" s="204"/>
      <c r="H400" s="204"/>
      <c r="I400" s="204"/>
      <c r="J400" s="204"/>
      <c r="K400" s="204"/>
      <c r="L400" s="204"/>
      <c r="M400" s="453"/>
      <c r="N400" s="204"/>
      <c r="O400" s="204"/>
      <c r="P400" s="204"/>
      <c r="Q400" s="486"/>
    </row>
    <row r="401" spans="3:17" x14ac:dyDescent="0.25">
      <c r="C401" s="485"/>
      <c r="D401" s="501"/>
      <c r="E401" s="204"/>
      <c r="F401" s="204"/>
      <c r="G401" s="204"/>
      <c r="H401" s="204"/>
      <c r="I401" s="204"/>
      <c r="J401" s="204"/>
      <c r="K401" s="204"/>
      <c r="L401" s="204"/>
      <c r="M401" s="453"/>
      <c r="N401" s="204"/>
      <c r="O401" s="204"/>
      <c r="P401" s="204"/>
      <c r="Q401" s="486"/>
    </row>
    <row r="402" spans="3:17" x14ac:dyDescent="0.25">
      <c r="C402" s="485"/>
      <c r="D402" s="501"/>
      <c r="E402" s="204"/>
      <c r="F402" s="204"/>
      <c r="G402" s="204"/>
      <c r="H402" s="204"/>
      <c r="I402" s="204"/>
      <c r="J402" s="204"/>
      <c r="K402" s="204"/>
      <c r="L402" s="204"/>
      <c r="M402" s="453"/>
      <c r="N402" s="204"/>
      <c r="O402" s="204"/>
      <c r="P402" s="204"/>
      <c r="Q402" s="486"/>
    </row>
    <row r="403" spans="3:17" x14ac:dyDescent="0.25">
      <c r="C403" s="485"/>
      <c r="D403" s="501"/>
      <c r="E403" s="204"/>
      <c r="F403" s="204"/>
      <c r="G403" s="204"/>
      <c r="H403" s="204"/>
      <c r="I403" s="204"/>
      <c r="J403" s="204"/>
      <c r="K403" s="204"/>
      <c r="L403" s="204"/>
      <c r="M403" s="453"/>
      <c r="N403" s="204"/>
      <c r="O403" s="204"/>
      <c r="P403" s="204"/>
      <c r="Q403" s="486"/>
    </row>
    <row r="404" spans="3:17" x14ac:dyDescent="0.25">
      <c r="C404" s="485"/>
      <c r="D404" s="501"/>
      <c r="E404" s="204"/>
      <c r="F404" s="204"/>
      <c r="G404" s="204"/>
      <c r="H404" s="204"/>
      <c r="I404" s="204"/>
      <c r="J404" s="204"/>
      <c r="K404" s="204"/>
      <c r="L404" s="204"/>
      <c r="M404" s="453"/>
      <c r="N404" s="204"/>
      <c r="O404" s="204"/>
      <c r="P404" s="204"/>
      <c r="Q404" s="486"/>
    </row>
    <row r="405" spans="3:17" x14ac:dyDescent="0.25">
      <c r="C405" s="485"/>
      <c r="D405" s="501"/>
      <c r="E405" s="204"/>
      <c r="F405" s="204"/>
      <c r="G405" s="204"/>
      <c r="H405" s="204"/>
      <c r="I405" s="204"/>
      <c r="J405" s="204"/>
      <c r="K405" s="204"/>
      <c r="L405" s="204"/>
      <c r="M405" s="453"/>
      <c r="N405" s="204"/>
      <c r="O405" s="204"/>
      <c r="P405" s="204"/>
      <c r="Q405" s="486"/>
    </row>
    <row r="406" spans="3:17" x14ac:dyDescent="0.25">
      <c r="C406" s="485"/>
      <c r="D406" s="501"/>
      <c r="E406" s="204"/>
      <c r="F406" s="204"/>
      <c r="G406" s="204"/>
      <c r="H406" s="204"/>
      <c r="I406" s="204"/>
      <c r="J406" s="204"/>
      <c r="K406" s="204"/>
      <c r="L406" s="204"/>
      <c r="M406" s="453"/>
      <c r="N406" s="204"/>
      <c r="O406" s="204"/>
      <c r="P406" s="204"/>
      <c r="Q406" s="486"/>
    </row>
    <row r="407" spans="3:17" x14ac:dyDescent="0.25">
      <c r="C407" s="485"/>
      <c r="D407" s="501"/>
      <c r="E407" s="204"/>
      <c r="F407" s="204"/>
      <c r="G407" s="204"/>
      <c r="H407" s="204"/>
      <c r="I407" s="204"/>
      <c r="J407" s="204"/>
      <c r="K407" s="204"/>
      <c r="L407" s="204"/>
      <c r="M407" s="453"/>
      <c r="N407" s="204"/>
      <c r="O407" s="204"/>
      <c r="P407" s="204"/>
      <c r="Q407" s="486"/>
    </row>
    <row r="408" spans="3:17" x14ac:dyDescent="0.25">
      <c r="C408" s="485"/>
      <c r="D408" s="501"/>
      <c r="E408" s="204"/>
      <c r="F408" s="204"/>
      <c r="G408" s="204"/>
      <c r="H408" s="204"/>
      <c r="I408" s="204"/>
      <c r="J408" s="204"/>
      <c r="K408" s="204"/>
      <c r="L408" s="204"/>
      <c r="M408" s="453"/>
      <c r="N408" s="204"/>
      <c r="O408" s="204"/>
      <c r="P408" s="204"/>
      <c r="Q408" s="486"/>
    </row>
    <row r="409" spans="3:17" x14ac:dyDescent="0.25">
      <c r="C409" s="485"/>
      <c r="D409" s="501"/>
      <c r="E409" s="204"/>
      <c r="F409" s="204"/>
      <c r="G409" s="204"/>
      <c r="H409" s="204"/>
      <c r="I409" s="204"/>
      <c r="J409" s="204"/>
      <c r="K409" s="204"/>
      <c r="L409" s="204"/>
      <c r="M409" s="453"/>
      <c r="N409" s="204"/>
      <c r="O409" s="204"/>
      <c r="P409" s="204"/>
      <c r="Q409" s="486"/>
    </row>
    <row r="410" spans="3:17" x14ac:dyDescent="0.25">
      <c r="C410" s="485"/>
      <c r="D410" s="501"/>
      <c r="E410" s="204"/>
      <c r="F410" s="204"/>
      <c r="G410" s="204"/>
      <c r="H410" s="204"/>
      <c r="I410" s="204"/>
      <c r="J410" s="204"/>
      <c r="K410" s="204"/>
      <c r="L410" s="204"/>
      <c r="M410" s="453"/>
      <c r="N410" s="204"/>
      <c r="O410" s="204"/>
      <c r="P410" s="204"/>
      <c r="Q410" s="486"/>
    </row>
    <row r="411" spans="3:17" x14ac:dyDescent="0.25">
      <c r="C411" s="485"/>
      <c r="D411" s="204"/>
      <c r="E411" s="204"/>
      <c r="F411" s="204"/>
      <c r="G411" s="204"/>
      <c r="H411" s="204"/>
      <c r="I411" s="204"/>
      <c r="J411" s="204"/>
      <c r="K411" s="204"/>
      <c r="L411" s="204"/>
      <c r="M411" s="453"/>
      <c r="N411" s="204"/>
      <c r="O411" s="204"/>
      <c r="P411" s="204"/>
      <c r="Q411" s="486"/>
    </row>
    <row r="412" spans="3:17" x14ac:dyDescent="0.25">
      <c r="C412" s="485"/>
      <c r="D412" s="204"/>
      <c r="E412" s="204"/>
      <c r="F412" s="204"/>
      <c r="G412" s="204"/>
      <c r="H412" s="204"/>
      <c r="I412" s="204"/>
      <c r="J412" s="204"/>
      <c r="K412" s="204"/>
      <c r="L412" s="204"/>
      <c r="M412" s="453"/>
      <c r="N412" s="204"/>
      <c r="O412" s="204"/>
      <c r="P412" s="204"/>
      <c r="Q412" s="486"/>
    </row>
    <row r="413" spans="3:17" x14ac:dyDescent="0.25">
      <c r="C413" s="485"/>
      <c r="D413" s="204"/>
      <c r="E413" s="204"/>
      <c r="F413" s="204"/>
      <c r="G413" s="204"/>
      <c r="H413" s="204"/>
      <c r="I413" s="204"/>
      <c r="J413" s="204"/>
      <c r="K413" s="204"/>
      <c r="L413" s="204"/>
      <c r="M413" s="453"/>
      <c r="N413" s="204"/>
      <c r="O413" s="204"/>
      <c r="P413" s="204"/>
      <c r="Q413" s="486"/>
    </row>
    <row r="414" spans="3:17" x14ac:dyDescent="0.25">
      <c r="C414" s="485"/>
      <c r="D414" s="204"/>
      <c r="E414" s="204"/>
      <c r="F414" s="204"/>
      <c r="G414" s="204"/>
      <c r="H414" s="204"/>
      <c r="I414" s="204"/>
      <c r="J414" s="204"/>
      <c r="K414" s="204"/>
      <c r="L414" s="204"/>
      <c r="M414" s="453"/>
      <c r="N414" s="204"/>
      <c r="O414" s="204"/>
      <c r="P414" s="204"/>
      <c r="Q414" s="486"/>
    </row>
    <row r="415" spans="3:17" x14ac:dyDescent="0.25">
      <c r="C415" s="485"/>
      <c r="D415" s="204"/>
      <c r="E415" s="204"/>
      <c r="F415" s="204"/>
      <c r="G415" s="204"/>
      <c r="H415" s="204"/>
      <c r="I415" s="204"/>
      <c r="J415" s="204"/>
      <c r="K415" s="204"/>
      <c r="L415" s="204"/>
      <c r="M415" s="453"/>
      <c r="N415" s="204"/>
      <c r="O415" s="204"/>
      <c r="P415" s="204"/>
      <c r="Q415" s="486"/>
    </row>
    <row r="416" spans="3:17" x14ac:dyDescent="0.25">
      <c r="C416" s="485"/>
      <c r="D416" s="204"/>
      <c r="E416" s="204"/>
      <c r="F416" s="204"/>
      <c r="G416" s="204"/>
      <c r="H416" s="204"/>
      <c r="I416" s="204"/>
      <c r="J416" s="204"/>
      <c r="K416" s="204"/>
      <c r="L416" s="204"/>
      <c r="M416" s="453"/>
      <c r="N416" s="204"/>
      <c r="O416" s="204"/>
      <c r="P416" s="204"/>
      <c r="Q416" s="486"/>
    </row>
    <row r="417" spans="2:17" x14ac:dyDescent="0.25">
      <c r="C417" s="487" t="s">
        <v>275</v>
      </c>
      <c r="D417" s="204"/>
      <c r="E417" s="204"/>
      <c r="F417" s="204"/>
      <c r="G417" s="204"/>
      <c r="H417" s="204"/>
      <c r="I417" s="204"/>
      <c r="J417" s="204"/>
      <c r="K417" s="204"/>
      <c r="L417" s="204"/>
      <c r="M417" s="453"/>
      <c r="N417" s="204"/>
      <c r="O417" s="204"/>
      <c r="P417" s="204"/>
      <c r="Q417" s="486"/>
    </row>
    <row r="418" spans="2:17" x14ac:dyDescent="0.25">
      <c r="B418" s="502"/>
      <c r="C418" s="503"/>
      <c r="D418" s="504"/>
      <c r="E418" s="504"/>
      <c r="F418" s="504"/>
      <c r="G418" s="504"/>
      <c r="H418" s="504"/>
      <c r="I418" s="504"/>
      <c r="J418" s="504"/>
      <c r="K418" s="504"/>
      <c r="L418" s="504"/>
      <c r="M418" s="505"/>
      <c r="N418" s="504"/>
      <c r="O418" s="504"/>
      <c r="P418" s="504"/>
      <c r="Q418" s="506"/>
    </row>
    <row r="419" spans="2:17" x14ac:dyDescent="0.25">
      <c r="M419" s="442"/>
    </row>
    <row r="420" spans="2:17" x14ac:dyDescent="0.25">
      <c r="C420" s="478" t="s">
        <v>92</v>
      </c>
      <c r="D420" s="444"/>
      <c r="E420" s="444"/>
      <c r="F420" s="444"/>
      <c r="G420" s="444"/>
      <c r="H420" s="444"/>
      <c r="M420" s="442"/>
    </row>
    <row r="421" spans="2:17" x14ac:dyDescent="0.25">
      <c r="C421" s="461" t="s">
        <v>14</v>
      </c>
      <c r="M421" s="442"/>
    </row>
    <row r="422" spans="2:17" x14ac:dyDescent="0.25">
      <c r="C422" s="461" t="s">
        <v>287</v>
      </c>
      <c r="M422" s="442"/>
    </row>
    <row r="423" spans="2:17" x14ac:dyDescent="0.25">
      <c r="M423" s="442"/>
    </row>
    <row r="424" spans="2:17" x14ac:dyDescent="0.25">
      <c r="C424" s="459" t="s">
        <v>276</v>
      </c>
      <c r="M424" s="442"/>
    </row>
    <row r="425" spans="2:17" x14ac:dyDescent="0.25">
      <c r="C425" s="461" t="s">
        <v>14</v>
      </c>
      <c r="M425" s="442"/>
    </row>
    <row r="426" spans="2:17" x14ac:dyDescent="0.25">
      <c r="C426" s="461" t="s">
        <v>288</v>
      </c>
      <c r="D426" s="473"/>
      <c r="E426" s="473"/>
      <c r="F426" s="473"/>
      <c r="G426" s="473"/>
      <c r="H426" s="473"/>
      <c r="I426" s="473"/>
      <c r="J426" s="473"/>
      <c r="K426" s="473"/>
      <c r="L426" s="473"/>
      <c r="M426" s="474"/>
      <c r="N426" s="473"/>
      <c r="O426" s="473"/>
      <c r="P426" s="473"/>
      <c r="Q426" s="473"/>
    </row>
    <row r="427" spans="2:17" ht="30.75" customHeight="1" x14ac:dyDescent="0.25">
      <c r="C427" s="647" t="s">
        <v>289</v>
      </c>
      <c r="D427" s="647"/>
      <c r="E427" s="647"/>
      <c r="F427" s="647"/>
      <c r="G427" s="647"/>
      <c r="H427" s="647"/>
      <c r="I427" s="647"/>
      <c r="J427" s="647"/>
      <c r="K427" s="647"/>
      <c r="L427" s="647"/>
      <c r="M427" s="647"/>
      <c r="N427" s="647"/>
      <c r="O427" s="647"/>
      <c r="P427" s="647"/>
      <c r="Q427" s="647"/>
    </row>
    <row r="428" spans="2:17" x14ac:dyDescent="0.25">
      <c r="C428" s="461" t="s">
        <v>290</v>
      </c>
      <c r="D428" s="447"/>
      <c r="E428" s="447"/>
      <c r="F428" s="447"/>
      <c r="G428" s="447"/>
      <c r="H428" s="447"/>
      <c r="I428" s="447"/>
      <c r="J428" s="447"/>
      <c r="K428" s="447"/>
      <c r="L428" s="447"/>
      <c r="M428" s="474"/>
      <c r="N428" s="447"/>
      <c r="O428" s="447"/>
      <c r="P428" s="447"/>
      <c r="Q428" s="447"/>
    </row>
    <row r="429" spans="2:17" x14ac:dyDescent="0.25">
      <c r="C429" s="507"/>
      <c r="D429" s="444"/>
      <c r="E429" s="444"/>
      <c r="F429" s="444"/>
      <c r="G429" s="444"/>
      <c r="H429" s="444"/>
      <c r="I429" s="444"/>
      <c r="J429" s="444"/>
      <c r="K429" s="444"/>
      <c r="L429" s="444"/>
      <c r="M429" s="442"/>
      <c r="N429" s="444"/>
      <c r="O429" s="444"/>
      <c r="P429" s="444"/>
      <c r="Q429" s="444"/>
    </row>
    <row r="430" spans="2:17" x14ac:dyDescent="0.25">
      <c r="C430" s="443" t="s">
        <v>277</v>
      </c>
      <c r="D430" s="444"/>
      <c r="E430" s="444"/>
      <c r="F430" s="444"/>
      <c r="G430" s="444"/>
      <c r="H430" s="444"/>
      <c r="I430" s="444"/>
      <c r="J430" s="444"/>
      <c r="K430" s="444"/>
      <c r="L430" s="444"/>
      <c r="M430" s="442"/>
      <c r="N430" s="444"/>
      <c r="O430" s="444"/>
      <c r="P430" s="444"/>
      <c r="Q430" s="444"/>
    </row>
    <row r="431" spans="2:17" ht="15" customHeight="1" x14ac:dyDescent="0.25">
      <c r="C431" s="648" t="s">
        <v>21</v>
      </c>
      <c r="D431" s="649"/>
      <c r="E431" s="649"/>
      <c r="F431" s="649"/>
      <c r="G431" s="649"/>
      <c r="H431" s="649"/>
      <c r="I431" s="649"/>
      <c r="J431" s="649"/>
      <c r="K431" s="649"/>
      <c r="L431" s="649"/>
      <c r="M431" s="649"/>
      <c r="N431" s="649"/>
      <c r="O431" s="649"/>
      <c r="P431" s="649"/>
      <c r="Q431" s="650"/>
    </row>
    <row r="432" spans="2:17" x14ac:dyDescent="0.25">
      <c r="C432" s="651"/>
      <c r="D432" s="652"/>
      <c r="E432" s="652"/>
      <c r="F432" s="652"/>
      <c r="G432" s="652"/>
      <c r="H432" s="652"/>
      <c r="I432" s="652"/>
      <c r="J432" s="652"/>
      <c r="K432" s="652"/>
      <c r="L432" s="652"/>
      <c r="M432" s="652"/>
      <c r="N432" s="652"/>
      <c r="O432" s="652"/>
      <c r="P432" s="652"/>
      <c r="Q432" s="653"/>
    </row>
    <row r="433" spans="3:17" x14ac:dyDescent="0.25">
      <c r="C433" s="508"/>
      <c r="D433" s="509" t="s">
        <v>22</v>
      </c>
      <c r="E433" s="510"/>
      <c r="F433" s="510"/>
      <c r="G433" s="510"/>
      <c r="H433" s="510"/>
      <c r="I433" s="510"/>
      <c r="J433" s="510"/>
      <c r="K433" s="510"/>
      <c r="L433" s="510"/>
      <c r="M433" s="453"/>
      <c r="N433" s="510"/>
      <c r="O433" s="510"/>
      <c r="P433" s="510"/>
      <c r="Q433" s="511"/>
    </row>
    <row r="434" spans="3:17" x14ac:dyDescent="0.25">
      <c r="C434" s="485"/>
      <c r="D434" s="512" t="s">
        <v>23</v>
      </c>
      <c r="E434" s="204"/>
      <c r="F434" s="204"/>
      <c r="G434" s="204"/>
      <c r="H434" s="204"/>
      <c r="I434" s="204"/>
      <c r="J434" s="204"/>
      <c r="K434" s="204"/>
      <c r="L434" s="204"/>
      <c r="M434" s="453"/>
      <c r="N434" s="204"/>
      <c r="O434" s="204"/>
      <c r="P434" s="204"/>
      <c r="Q434" s="486"/>
    </row>
    <row r="435" spans="3:17" ht="6.75" customHeight="1" x14ac:dyDescent="0.25">
      <c r="C435" s="485"/>
      <c r="D435" s="204"/>
      <c r="E435" s="204"/>
      <c r="F435" s="204"/>
      <c r="G435" s="204"/>
      <c r="H435" s="204"/>
      <c r="I435" s="204"/>
      <c r="J435" s="204"/>
      <c r="K435" s="204"/>
      <c r="L435" s="204"/>
      <c r="M435" s="453"/>
      <c r="N435" s="204"/>
      <c r="O435" s="204"/>
      <c r="P435" s="204"/>
      <c r="Q435" s="486"/>
    </row>
    <row r="436" spans="3:17" x14ac:dyDescent="0.25">
      <c r="C436" s="485"/>
      <c r="D436" s="513"/>
      <c r="E436" s="513" t="s">
        <v>24</v>
      </c>
      <c r="F436" s="204"/>
      <c r="G436" s="204"/>
      <c r="H436" s="204"/>
      <c r="I436" s="204"/>
      <c r="J436" s="204"/>
      <c r="K436" s="204"/>
      <c r="L436" s="204"/>
      <c r="M436" s="453"/>
      <c r="N436" s="204"/>
      <c r="O436" s="204"/>
      <c r="P436" s="204"/>
      <c r="Q436" s="486"/>
    </row>
    <row r="437" spans="3:17" x14ac:dyDescent="0.25">
      <c r="C437" s="485"/>
      <c r="D437" s="513"/>
      <c r="E437" s="513" t="s">
        <v>25</v>
      </c>
      <c r="F437" s="204"/>
      <c r="G437" s="204"/>
      <c r="H437" s="204"/>
      <c r="I437" s="204"/>
      <c r="J437" s="204"/>
      <c r="K437" s="204"/>
      <c r="L437" s="204"/>
      <c r="M437" s="453"/>
      <c r="N437" s="204"/>
      <c r="O437" s="204"/>
      <c r="P437" s="204"/>
      <c r="Q437" s="486"/>
    </row>
    <row r="438" spans="3:17" x14ac:dyDescent="0.25">
      <c r="C438" s="485"/>
      <c r="D438" s="513"/>
      <c r="E438" s="513" t="s">
        <v>26</v>
      </c>
      <c r="F438" s="204"/>
      <c r="G438" s="204"/>
      <c r="H438" s="204"/>
      <c r="I438" s="204"/>
      <c r="J438" s="204"/>
      <c r="K438" s="204"/>
      <c r="L438" s="204"/>
      <c r="M438" s="453"/>
      <c r="N438" s="204"/>
      <c r="O438" s="204"/>
      <c r="P438" s="204"/>
      <c r="Q438" s="486"/>
    </row>
    <row r="439" spans="3:17" x14ac:dyDescent="0.25">
      <c r="C439" s="485"/>
      <c r="D439" s="513"/>
      <c r="E439" s="513" t="s">
        <v>27</v>
      </c>
      <c r="F439" s="204"/>
      <c r="G439" s="204"/>
      <c r="H439" s="204"/>
      <c r="I439" s="204"/>
      <c r="J439" s="204"/>
      <c r="K439" s="204"/>
      <c r="L439" s="204"/>
      <c r="M439" s="453"/>
      <c r="N439" s="204"/>
      <c r="O439" s="204"/>
      <c r="P439" s="204"/>
      <c r="Q439" s="486"/>
    </row>
    <row r="440" spans="3:17" x14ac:dyDescent="0.25">
      <c r="C440" s="487" t="s">
        <v>17</v>
      </c>
      <c r="D440" s="204"/>
      <c r="E440" s="204"/>
      <c r="F440" s="204"/>
      <c r="G440" s="204"/>
      <c r="H440" s="204"/>
      <c r="I440" s="204"/>
      <c r="J440" s="204"/>
      <c r="K440" s="204"/>
      <c r="L440" s="204"/>
      <c r="M440" s="453"/>
      <c r="N440" s="204"/>
      <c r="O440" s="204"/>
      <c r="P440" s="204"/>
      <c r="Q440" s="486"/>
    </row>
    <row r="441" spans="3:17" x14ac:dyDescent="0.25">
      <c r="C441" s="514" t="s">
        <v>291</v>
      </c>
      <c r="D441" s="504"/>
      <c r="E441" s="504"/>
      <c r="F441" s="504"/>
      <c r="G441" s="504"/>
      <c r="H441" s="504"/>
      <c r="I441" s="504"/>
      <c r="J441" s="504"/>
      <c r="K441" s="504"/>
      <c r="L441" s="504"/>
      <c r="M441" s="505"/>
      <c r="N441" s="504"/>
      <c r="O441" s="504"/>
      <c r="P441" s="504"/>
      <c r="Q441" s="506"/>
    </row>
    <row r="442" spans="3:17" x14ac:dyDescent="0.25">
      <c r="M442" s="442"/>
    </row>
    <row r="443" spans="3:17" x14ac:dyDescent="0.25">
      <c r="C443" s="459" t="s">
        <v>278</v>
      </c>
      <c r="M443" s="442"/>
    </row>
    <row r="444" spans="3:17" x14ac:dyDescent="0.25">
      <c r="C444" s="461" t="s">
        <v>14</v>
      </c>
      <c r="M444" s="442"/>
    </row>
    <row r="445" spans="3:17" x14ac:dyDescent="0.25">
      <c r="C445" s="461" t="s">
        <v>288</v>
      </c>
      <c r="M445" s="442"/>
    </row>
    <row r="446" spans="3:17" x14ac:dyDescent="0.25">
      <c r="M446" s="442"/>
    </row>
    <row r="447" spans="3:17" x14ac:dyDescent="0.25">
      <c r="C447" s="459" t="s">
        <v>279</v>
      </c>
      <c r="M447" s="442"/>
    </row>
    <row r="448" spans="3:17" x14ac:dyDescent="0.25">
      <c r="C448" s="461" t="s">
        <v>14</v>
      </c>
      <c r="M448" s="442"/>
    </row>
    <row r="449" spans="3:17" s="370" customFormat="1" ht="42.75" customHeight="1" x14ac:dyDescent="0.25">
      <c r="C449" s="635" t="s">
        <v>292</v>
      </c>
      <c r="D449" s="635"/>
      <c r="E449" s="635"/>
      <c r="F449" s="635"/>
      <c r="G449" s="635"/>
      <c r="H449" s="635"/>
      <c r="I449" s="635"/>
      <c r="J449" s="635"/>
      <c r="K449" s="635"/>
      <c r="L449" s="635"/>
      <c r="M449" s="635"/>
      <c r="N449" s="635"/>
      <c r="O449" s="635"/>
      <c r="P449" s="635"/>
      <c r="Q449" s="635"/>
    </row>
    <row r="450" spans="3:17" x14ac:dyDescent="0.25">
      <c r="C450" s="459" t="s">
        <v>293</v>
      </c>
      <c r="M450" s="442"/>
    </row>
    <row r="451" spans="3:17" x14ac:dyDescent="0.25">
      <c r="C451" s="461" t="s">
        <v>14</v>
      </c>
      <c r="M451" s="442"/>
    </row>
    <row r="452" spans="3:17" x14ac:dyDescent="0.25">
      <c r="C452" s="461" t="s">
        <v>294</v>
      </c>
      <c r="M452" s="442"/>
    </row>
    <row r="453" spans="3:17" x14ac:dyDescent="0.25">
      <c r="C453" s="461" t="s">
        <v>295</v>
      </c>
      <c r="M453" s="442"/>
    </row>
    <row r="454" spans="3:17" x14ac:dyDescent="0.25">
      <c r="C454" s="461" t="s">
        <v>296</v>
      </c>
      <c r="M454" s="442"/>
    </row>
    <row r="455" spans="3:17" x14ac:dyDescent="0.25">
      <c r="C455" s="461" t="s">
        <v>297</v>
      </c>
      <c r="M455" s="442"/>
    </row>
    <row r="456" spans="3:17" x14ac:dyDescent="0.25">
      <c r="C456" s="515" t="s">
        <v>298</v>
      </c>
      <c r="M456" s="442"/>
    </row>
    <row r="457" spans="3:17" x14ac:dyDescent="0.25">
      <c r="C457" s="461" t="s">
        <v>288</v>
      </c>
      <c r="M457" s="442"/>
    </row>
    <row r="458" spans="3:17" x14ac:dyDescent="0.25">
      <c r="C458" s="461"/>
      <c r="M458" s="442"/>
    </row>
    <row r="459" spans="3:17" x14ac:dyDescent="0.25">
      <c r="C459" s="459" t="s">
        <v>280</v>
      </c>
      <c r="M459" s="442"/>
    </row>
    <row r="460" spans="3:17" x14ac:dyDescent="0.25">
      <c r="C460" s="461" t="s">
        <v>14</v>
      </c>
      <c r="M460" s="442"/>
    </row>
    <row r="461" spans="3:17" x14ac:dyDescent="0.25">
      <c r="C461" s="461" t="s">
        <v>299</v>
      </c>
      <c r="M461" s="442"/>
    </row>
    <row r="462" spans="3:17" ht="32.25" customHeight="1" x14ac:dyDescent="0.25">
      <c r="C462" s="635" t="s">
        <v>300</v>
      </c>
      <c r="D462" s="635"/>
      <c r="E462" s="635"/>
      <c r="F462" s="635"/>
      <c r="G462" s="635"/>
      <c r="H462" s="635"/>
      <c r="I462" s="635"/>
      <c r="J462" s="635"/>
      <c r="K462" s="635"/>
      <c r="L462" s="635"/>
      <c r="M462" s="635"/>
      <c r="N462" s="635"/>
      <c r="O462" s="635"/>
      <c r="P462" s="635"/>
      <c r="Q462" s="635"/>
    </row>
  </sheetData>
  <sheetProtection selectLockedCells="1" selectUnlockedCells="1"/>
  <mergeCells count="69">
    <mergeCell ref="C462:Q462"/>
    <mergeCell ref="C80:N80"/>
    <mergeCell ref="B84:B95"/>
    <mergeCell ref="D57:H58"/>
    <mergeCell ref="B6:N6"/>
    <mergeCell ref="B18:N18"/>
    <mergeCell ref="B36:N36"/>
    <mergeCell ref="D29:H29"/>
    <mergeCell ref="D31:H31"/>
    <mergeCell ref="D33:H33"/>
    <mergeCell ref="D50:H54"/>
    <mergeCell ref="D41:H41"/>
    <mergeCell ref="D43:H43"/>
    <mergeCell ref="D47:H47"/>
    <mergeCell ref="D76:H76"/>
    <mergeCell ref="D114:K114"/>
    <mergeCell ref="B123:B132"/>
    <mergeCell ref="D107:H108"/>
    <mergeCell ref="D111:H112"/>
    <mergeCell ref="D115:H116"/>
    <mergeCell ref="C121:N121"/>
    <mergeCell ref="B138:B146"/>
    <mergeCell ref="B148:N148"/>
    <mergeCell ref="C136:N136"/>
    <mergeCell ref="D144:H145"/>
    <mergeCell ref="D155:H156"/>
    <mergeCell ref="D21:H21"/>
    <mergeCell ref="D23:H23"/>
    <mergeCell ref="C361:Q362"/>
    <mergeCell ref="C373:Q373"/>
    <mergeCell ref="C378:Q378"/>
    <mergeCell ref="C229:R229"/>
    <mergeCell ref="D169:K169"/>
    <mergeCell ref="D175:K175"/>
    <mergeCell ref="D179:K179"/>
    <mergeCell ref="C223:F223"/>
    <mergeCell ref="C134:N134"/>
    <mergeCell ref="B97:N97"/>
    <mergeCell ref="D181:H186"/>
    <mergeCell ref="L23:M26"/>
    <mergeCell ref="D25:H25"/>
    <mergeCell ref="D162:H163"/>
    <mergeCell ref="C449:Q449"/>
    <mergeCell ref="C231:O231"/>
    <mergeCell ref="C232:O232"/>
    <mergeCell ref="C236:O236"/>
    <mergeCell ref="C255:O255"/>
    <mergeCell ref="C257:O257"/>
    <mergeCell ref="C394:Q395"/>
    <mergeCell ref="C427:Q427"/>
    <mergeCell ref="C431:Q432"/>
    <mergeCell ref="C267:Q267"/>
    <mergeCell ref="C269:Q269"/>
    <mergeCell ref="C273:Q274"/>
    <mergeCell ref="C305:Q306"/>
    <mergeCell ref="C309:Q310"/>
    <mergeCell ref="C312:Q313"/>
    <mergeCell ref="D165:H167"/>
    <mergeCell ref="D171:H173"/>
    <mergeCell ref="D77:H77"/>
    <mergeCell ref="D86:H88"/>
    <mergeCell ref="D101:H102"/>
    <mergeCell ref="C82:N82"/>
    <mergeCell ref="C119:N119"/>
    <mergeCell ref="D61:H66"/>
    <mergeCell ref="D70:H71"/>
    <mergeCell ref="D73:H73"/>
    <mergeCell ref="D74:H74"/>
    <mergeCell ref="D75:H75"/>
  </mergeCells>
  <dataValidations disablePrompts="1" count="1">
    <dataValidation type="list" allowBlank="1" showInputMessage="1" showErrorMessage="1" sqref="J22" xr:uid="{00000000-0002-0000-0300-000000000000}">
      <formula1>$D$14:$D$15</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34">
        <x14:dataValidation type="list" allowBlank="1" showInputMessage="1" showErrorMessage="1" xr:uid="{00000000-0002-0000-0300-000001000000}">
          <x14:formula1>
            <xm:f>'Puntuación vbles'!$D$14:$D$15</xm:f>
          </x14:formula1>
          <xm:sqref>E14 J21</xm:sqref>
        </x14:dataValidation>
        <x14:dataValidation type="list" allowBlank="1" showInputMessage="1" showErrorMessage="1" xr:uid="{00000000-0002-0000-0300-000002000000}">
          <x14:formula1>
            <xm:f>'Puntuación vbles'!$D$18:$D$22</xm:f>
          </x14:formula1>
          <xm:sqref>J23:J25</xm:sqref>
        </x14:dataValidation>
        <x14:dataValidation type="list" allowBlank="1" showInputMessage="1" showErrorMessage="1" xr:uid="{00000000-0002-0000-0300-000003000000}">
          <x14:formula1>
            <xm:f>'Puntuación vbles'!$D$26:$D$28</xm:f>
          </x14:formula1>
          <xm:sqref>J29</xm:sqref>
        </x14:dataValidation>
        <x14:dataValidation type="list" allowBlank="1" showInputMessage="1" showErrorMessage="1" xr:uid="{00000000-0002-0000-0300-000004000000}">
          <x14:formula1>
            <xm:f>'Puntuación vbles'!$D$32:$D$34</xm:f>
          </x14:formula1>
          <xm:sqref>J31</xm:sqref>
        </x14:dataValidation>
        <x14:dataValidation type="list" allowBlank="1" showInputMessage="1" showErrorMessage="1" xr:uid="{00000000-0002-0000-0300-000005000000}">
          <x14:formula1>
            <xm:f>'Puntuación vbles'!$D$38:$D$40</xm:f>
          </x14:formula1>
          <xm:sqref>J33</xm:sqref>
        </x14:dataValidation>
        <x14:dataValidation type="list" allowBlank="1" showInputMessage="1" showErrorMessage="1" xr:uid="{00000000-0002-0000-0300-000006000000}">
          <x14:formula1>
            <xm:f>'Puntuación vbles'!$D$54:$D$56</xm:f>
          </x14:formula1>
          <xm:sqref>J43</xm:sqref>
        </x14:dataValidation>
        <x14:dataValidation type="list" allowBlank="1" showInputMessage="1" showErrorMessage="1" xr:uid="{00000000-0002-0000-0300-000007000000}">
          <x14:formula1>
            <xm:f>'Puntuación vbles'!$D$49:$D$51</xm:f>
          </x14:formula1>
          <xm:sqref>J41</xm:sqref>
        </x14:dataValidation>
        <x14:dataValidation type="list" allowBlank="1" showInputMessage="1" showErrorMessage="1" xr:uid="{00000000-0002-0000-0300-000008000000}">
          <x14:formula1>
            <xm:f>'Puntuación vbles'!$D$60:$D$62</xm:f>
          </x14:formula1>
          <xm:sqref>J47</xm:sqref>
        </x14:dataValidation>
        <x14:dataValidation type="list" allowBlank="1" showInputMessage="1" showErrorMessage="1" xr:uid="{00000000-0002-0000-0300-000009000000}">
          <x14:formula1>
            <xm:f>'Puntuación vbles'!$D$68:$D$70</xm:f>
          </x14:formula1>
          <xm:sqref>J50</xm:sqref>
        </x14:dataValidation>
        <x14:dataValidation type="list" allowBlank="1" showInputMessage="1" showErrorMessage="1" xr:uid="{00000000-0002-0000-0300-00000A000000}">
          <x14:formula1>
            <xm:f>'Puntuación vbles'!$D$74:$D$76</xm:f>
          </x14:formula1>
          <xm:sqref>J57</xm:sqref>
        </x14:dataValidation>
        <x14:dataValidation type="list" allowBlank="1" showInputMessage="1" showErrorMessage="1" xr:uid="{00000000-0002-0000-0300-00000B000000}">
          <x14:formula1>
            <xm:f>'Puntuación vbles'!$D$80:$D$82</xm:f>
          </x14:formula1>
          <xm:sqref>J61</xm:sqref>
        </x14:dataValidation>
        <x14:dataValidation type="list" allowBlank="1" showInputMessage="1" showErrorMessage="1" xr:uid="{00000000-0002-0000-0300-00000C000000}">
          <x14:formula1>
            <xm:f>'Puntuación vbles'!$D$87:$D$89</xm:f>
          </x14:formula1>
          <xm:sqref>J70</xm:sqref>
        </x14:dataValidation>
        <x14:dataValidation type="list" allowBlank="1" showInputMessage="1" showErrorMessage="1" xr:uid="{00000000-0002-0000-0300-00000D000000}">
          <x14:formula1>
            <xm:f>'Puntuación vbles'!$D$98:$D$100</xm:f>
          </x14:formula1>
          <xm:sqref>J73</xm:sqref>
        </x14:dataValidation>
        <x14:dataValidation type="list" allowBlank="1" showInputMessage="1" showErrorMessage="1" xr:uid="{00000000-0002-0000-0300-00000E000000}">
          <x14:formula1>
            <xm:f>'Puntuación vbles'!$D$112:$D$114</xm:f>
          </x14:formula1>
          <xm:sqref>J86</xm:sqref>
        </x14:dataValidation>
        <x14:dataValidation type="list" allowBlank="1" showInputMessage="1" showErrorMessage="1" xr:uid="{00000000-0002-0000-0300-00000F000000}">
          <x14:formula1>
            <xm:f>'Puntuación vbles'!$D$118:$D$120</xm:f>
          </x14:formula1>
          <xm:sqref>J93</xm:sqref>
        </x14:dataValidation>
        <x14:dataValidation type="list" allowBlank="1" showInputMessage="1" showErrorMessage="1" xr:uid="{00000000-0002-0000-0300-000010000000}">
          <x14:formula1>
            <xm:f>'Puntuación vbles'!$D$129:$D$131</xm:f>
          </x14:formula1>
          <xm:sqref>J101</xm:sqref>
        </x14:dataValidation>
        <x14:dataValidation type="list" allowBlank="1" showInputMessage="1" showErrorMessage="1" xr:uid="{00000000-0002-0000-0300-000011000000}">
          <x14:formula1>
            <xm:f>'Puntuación vbles'!$D$134:$D$136</xm:f>
          </x14:formula1>
          <xm:sqref>J104</xm:sqref>
        </x14:dataValidation>
        <x14:dataValidation type="list" allowBlank="1" showInputMessage="1" showErrorMessage="1" xr:uid="{00000000-0002-0000-0300-000012000000}">
          <x14:formula1>
            <xm:f>'Puntuación vbles'!$D$140:$D$142</xm:f>
          </x14:formula1>
          <xm:sqref>J107</xm:sqref>
        </x14:dataValidation>
        <x14:dataValidation type="list" allowBlank="1" showInputMessage="1" showErrorMessage="1" xr:uid="{00000000-0002-0000-0300-000013000000}">
          <x14:formula1>
            <xm:f>'Puntuación vbles'!$D$146:$D$148</xm:f>
          </x14:formula1>
          <xm:sqref>J111</xm:sqref>
        </x14:dataValidation>
        <x14:dataValidation type="list" allowBlank="1" showInputMessage="1" showErrorMessage="1" xr:uid="{00000000-0002-0000-0300-000014000000}">
          <x14:formula1>
            <xm:f>'Puntuación vbles'!$D$152:$D$154</xm:f>
          </x14:formula1>
          <xm:sqref>J115</xm:sqref>
        </x14:dataValidation>
        <x14:dataValidation type="list" allowBlank="1" showInputMessage="1" showErrorMessage="1" xr:uid="{00000000-0002-0000-0300-000015000000}">
          <x14:formula1>
            <xm:f>'Puntuación vbles'!$D$175:$D$177</xm:f>
          </x14:formula1>
          <xm:sqref>J131</xm:sqref>
        </x14:dataValidation>
        <x14:dataValidation type="list" allowBlank="1" showInputMessage="1" showErrorMessage="1" xr:uid="{00000000-0002-0000-0300-000016000000}">
          <x14:formula1>
            <xm:f>'Puntuación vbles'!$D$170:$D$172</xm:f>
          </x14:formula1>
          <xm:sqref>J129</xm:sqref>
        </x14:dataValidation>
        <x14:dataValidation type="list" allowBlank="1" showInputMessage="1" showErrorMessage="1" xr:uid="{00000000-0002-0000-0300-000017000000}">
          <x14:formula1>
            <xm:f>'Puntuación vbles'!$D$165:$D$167</xm:f>
          </x14:formula1>
          <xm:sqref>J127</xm:sqref>
        </x14:dataValidation>
        <x14:dataValidation type="list" allowBlank="1" showInputMessage="1" showErrorMessage="1" xr:uid="{00000000-0002-0000-0300-000018000000}">
          <x14:formula1>
            <xm:f>'Puntuación vbles'!$D$188:$D$190</xm:f>
          </x14:formula1>
          <xm:sqref>J142</xm:sqref>
        </x14:dataValidation>
        <x14:dataValidation type="list" allowBlank="1" showInputMessage="1" showErrorMessage="1" xr:uid="{00000000-0002-0000-0300-000019000000}">
          <x14:formula1>
            <xm:f>'Puntuación vbles'!$D$193:$D$195</xm:f>
          </x14:formula1>
          <xm:sqref>J144</xm:sqref>
        </x14:dataValidation>
        <x14:dataValidation type="list" allowBlank="1" showInputMessage="1" showErrorMessage="1" xr:uid="{00000000-0002-0000-0300-00001A000000}">
          <x14:formula1>
            <xm:f>'Puntuación vbles'!$D$203:$D$205</xm:f>
          </x14:formula1>
          <xm:sqref>J151</xm:sqref>
        </x14:dataValidation>
        <x14:dataValidation type="list" allowBlank="1" showInputMessage="1" showErrorMessage="1" xr:uid="{00000000-0002-0000-0300-00001B000000}">
          <x14:formula1>
            <xm:f>'Puntuación vbles'!$D$209:$D$211</xm:f>
          </x14:formula1>
          <xm:sqref>J155</xm:sqref>
        </x14:dataValidation>
        <x14:dataValidation type="list" allowBlank="1" showInputMessage="1" showErrorMessage="1" xr:uid="{00000000-0002-0000-0300-00001C000000}">
          <x14:formula1>
            <xm:f>'Puntuación vbles'!$D$214:$D$216</xm:f>
          </x14:formula1>
          <xm:sqref>J158</xm:sqref>
        </x14:dataValidation>
        <x14:dataValidation type="list" allowBlank="1" showInputMessage="1" showErrorMessage="1" xr:uid="{00000000-0002-0000-0300-00001D000000}">
          <x14:formula1>
            <xm:f>'Puntuación vbles'!$D$221:$D$223</xm:f>
          </x14:formula1>
          <xm:sqref>J162</xm:sqref>
        </x14:dataValidation>
        <x14:dataValidation type="list" allowBlank="1" showInputMessage="1" showErrorMessage="1" xr:uid="{00000000-0002-0000-0300-00001E000000}">
          <x14:formula1>
            <xm:f>'Puntuación vbles'!$D$227:$D$229</xm:f>
          </x14:formula1>
          <xm:sqref>J165</xm:sqref>
        </x14:dataValidation>
        <x14:dataValidation type="list" allowBlank="1" showInputMessage="1" showErrorMessage="1" xr:uid="{00000000-0002-0000-0300-00001F000000}">
          <x14:formula1>
            <xm:f>'Puntuación vbles'!$D$233:$D$235</xm:f>
          </x14:formula1>
          <xm:sqref>J171</xm:sqref>
        </x14:dataValidation>
        <x14:dataValidation type="list" allowBlank="1" showInputMessage="1" showErrorMessage="1" xr:uid="{00000000-0002-0000-0300-000020000000}">
          <x14:formula1>
            <xm:f>'Puntuación vbles'!$D$239:$D$241</xm:f>
          </x14:formula1>
          <xm:sqref>J177</xm:sqref>
        </x14:dataValidation>
        <x14:dataValidation type="list" allowBlank="1" showInputMessage="1" showErrorMessage="1" xr:uid="{00000000-0002-0000-0300-000021000000}">
          <x14:formula1>
            <xm:f>'Puntuación vbles'!$D$247:$D$249</xm:f>
          </x14:formula1>
          <xm:sqref>J181</xm:sqref>
        </x14:dataValidation>
        <x14:dataValidation type="list" allowBlank="1" showInputMessage="1" showErrorMessage="1" xr:uid="{00000000-0002-0000-0300-000022000000}">
          <x14:formula1>
            <xm:f>'Puntuación vbles'!$D$253:$D$255</xm:f>
          </x14:formula1>
          <xm:sqref>J189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B4:Q181"/>
  <sheetViews>
    <sheetView showGridLines="0" zoomScale="85" zoomScaleNormal="85" workbookViewId="0">
      <selection sqref="A1:XFD1048576"/>
    </sheetView>
  </sheetViews>
  <sheetFormatPr baseColWidth="10" defaultRowHeight="15" x14ac:dyDescent="0.25"/>
  <cols>
    <col min="1" max="1" width="4.7109375" style="17" customWidth="1"/>
    <col min="2" max="2" width="8.85546875" style="17" customWidth="1"/>
    <col min="3" max="3" width="11.7109375" style="15" customWidth="1"/>
    <col min="4" max="4" width="11.42578125" style="17"/>
    <col min="5" max="5" width="45.140625" style="17" customWidth="1"/>
    <col min="6" max="6" width="6.42578125" style="17" customWidth="1"/>
    <col min="7" max="7" width="9" style="17" customWidth="1"/>
    <col min="8" max="8" width="4.5703125" style="17" customWidth="1"/>
    <col min="9" max="9" width="27.140625" style="17" customWidth="1"/>
    <col min="10" max="10" width="4.5703125" style="17" customWidth="1"/>
    <col min="11" max="11" width="17.42578125" style="17" customWidth="1"/>
    <col min="12" max="12" width="5.28515625" style="17" customWidth="1"/>
    <col min="13" max="13" width="5.140625" style="17" customWidth="1"/>
    <col min="14" max="14" width="5.5703125" style="17" customWidth="1"/>
    <col min="15" max="15" width="11.42578125" style="17"/>
    <col min="16" max="16" width="13.5703125" style="17" bestFit="1" customWidth="1"/>
    <col min="17" max="17" width="11.42578125" style="17" customWidth="1"/>
    <col min="18" max="16384" width="11.42578125" style="17"/>
  </cols>
  <sheetData>
    <row r="4" spans="2:12" x14ac:dyDescent="0.25">
      <c r="D4" s="16"/>
    </row>
    <row r="5" spans="2:12" ht="14.25" customHeight="1" x14ac:dyDescent="0.25"/>
    <row r="6" spans="2:12" ht="35.25" customHeight="1" x14ac:dyDescent="0.25">
      <c r="B6" s="532" t="s">
        <v>203</v>
      </c>
      <c r="C6" s="532"/>
      <c r="D6" s="532"/>
      <c r="E6" s="532"/>
      <c r="F6" s="532"/>
      <c r="G6" s="532"/>
      <c r="H6" s="532"/>
      <c r="I6" s="532"/>
      <c r="J6" s="532"/>
      <c r="K6" s="311"/>
      <c r="L6" s="311"/>
    </row>
    <row r="7" spans="2:12" ht="15.75" thickBot="1" x14ac:dyDescent="0.3">
      <c r="C7" s="17"/>
    </row>
    <row r="8" spans="2:12" ht="16.5" thickBot="1" x14ac:dyDescent="0.3">
      <c r="C8" s="348" t="s">
        <v>204</v>
      </c>
      <c r="D8" s="347"/>
      <c r="E8" s="238"/>
      <c r="G8" s="346" t="str">
        <f>+IF('Modelo de Estratificación_P1'!J31='Puntuación vbles'!D32,"Nivel 1",IF('Modelo de Estratificación_P1'!J33='Puntuación vbles'!D38,"Nivel 1",IF(Rdo_Estratificación_P1!G10&lt;=Rangos!E13,"Nivel 3",IF(Rdo_Estratificación_P1!G10&lt;=Rangos!E11,"Nivel 2",IF(Rdo_Estratificación_P1!G10&lt;=Rangos!E9,"Nivel 1")))))</f>
        <v>Nivel 3</v>
      </c>
    </row>
    <row r="9" spans="2:12" ht="15.75" thickBot="1" x14ac:dyDescent="0.3">
      <c r="C9" s="17"/>
      <c r="I9" s="55" t="s">
        <v>38</v>
      </c>
    </row>
    <row r="10" spans="2:12" ht="16.5" thickBot="1" x14ac:dyDescent="0.3">
      <c r="C10" s="348" t="s">
        <v>205</v>
      </c>
      <c r="D10" s="237"/>
      <c r="E10" s="238"/>
      <c r="G10" s="346">
        <f>$G$28+$G$47+$G$102+$G$143</f>
        <v>0</v>
      </c>
      <c r="I10" s="95">
        <f>'Puntuación vbles'!M8</f>
        <v>75</v>
      </c>
    </row>
    <row r="11" spans="2:12" x14ac:dyDescent="0.25">
      <c r="C11" s="17"/>
    </row>
    <row r="12" spans="2:12" x14ac:dyDescent="0.25">
      <c r="B12" s="182"/>
      <c r="C12" s="18"/>
      <c r="D12" s="18"/>
      <c r="E12" s="18"/>
      <c r="F12" s="18"/>
      <c r="G12" s="18"/>
      <c r="H12" s="18"/>
      <c r="I12" s="18"/>
      <c r="J12" s="18"/>
      <c r="K12" s="53"/>
      <c r="L12" s="54"/>
    </row>
    <row r="13" spans="2:12" x14ac:dyDescent="0.25">
      <c r="B13" s="183"/>
      <c r="C13" s="59" t="s">
        <v>44</v>
      </c>
      <c r="D13" s="59"/>
      <c r="E13" s="239">
        <f>+'Modelo de Estratificación_P1'!$E$8</f>
        <v>0</v>
      </c>
      <c r="F13" s="20"/>
      <c r="G13" s="20"/>
      <c r="H13" s="20"/>
      <c r="I13" s="20"/>
      <c r="J13" s="20"/>
      <c r="K13" s="53"/>
      <c r="L13" s="54"/>
    </row>
    <row r="14" spans="2:12" ht="9" customHeight="1" x14ac:dyDescent="0.25">
      <c r="B14" s="183"/>
      <c r="C14" s="59"/>
      <c r="D14" s="59"/>
      <c r="E14" s="59"/>
      <c r="F14" s="20"/>
      <c r="G14" s="20"/>
      <c r="H14" s="20"/>
      <c r="I14" s="20"/>
      <c r="J14" s="20"/>
      <c r="K14" s="53"/>
      <c r="L14" s="54"/>
    </row>
    <row r="15" spans="2:12" x14ac:dyDescent="0.25">
      <c r="B15" s="183"/>
      <c r="C15" s="59" t="s">
        <v>45</v>
      </c>
      <c r="D15" s="59"/>
      <c r="E15" s="240">
        <f>+'Modelo de Estratificación_P1'!$E$10</f>
        <v>0</v>
      </c>
      <c r="F15" s="20"/>
      <c r="G15" s="20"/>
      <c r="H15" s="20"/>
      <c r="I15" s="20"/>
      <c r="J15" s="20"/>
      <c r="K15" s="53"/>
      <c r="L15" s="54"/>
    </row>
    <row r="16" spans="2:12" ht="9" customHeight="1" x14ac:dyDescent="0.25">
      <c r="B16" s="183"/>
      <c r="C16" s="59"/>
      <c r="D16" s="59"/>
      <c r="E16" s="59"/>
      <c r="F16" s="20"/>
      <c r="G16" s="20"/>
      <c r="H16" s="20"/>
      <c r="I16" s="20"/>
      <c r="J16" s="20"/>
      <c r="K16" s="53"/>
      <c r="L16" s="54"/>
    </row>
    <row r="17" spans="2:14" x14ac:dyDescent="0.25">
      <c r="B17" s="183"/>
      <c r="C17" s="59" t="s">
        <v>39</v>
      </c>
      <c r="D17" s="59"/>
      <c r="E17" s="240">
        <f>+'Modelo de Estratificación_P1'!E12</f>
        <v>0</v>
      </c>
      <c r="F17" s="20"/>
      <c r="G17" s="20"/>
      <c r="H17" s="20"/>
      <c r="I17" s="20"/>
      <c r="J17" s="20"/>
      <c r="K17" s="53"/>
      <c r="L17" s="54"/>
    </row>
    <row r="18" spans="2:14" ht="9" customHeight="1" x14ac:dyDescent="0.25">
      <c r="B18" s="183"/>
      <c r="C18" s="59"/>
      <c r="D18" s="59"/>
      <c r="E18" s="59"/>
      <c r="F18" s="20"/>
      <c r="G18" s="20"/>
      <c r="H18" s="20"/>
      <c r="I18" s="20"/>
      <c r="J18" s="20"/>
      <c r="K18" s="53"/>
      <c r="L18" s="54"/>
    </row>
    <row r="19" spans="2:14" x14ac:dyDescent="0.25">
      <c r="B19" s="183"/>
      <c r="C19" s="59" t="s">
        <v>40</v>
      </c>
      <c r="D19" s="59"/>
      <c r="E19" s="241">
        <f>+'Modelo de Estratificación_P1'!E14</f>
        <v>0</v>
      </c>
      <c r="F19" s="20"/>
      <c r="G19" s="20"/>
      <c r="H19" s="20"/>
      <c r="I19" s="20"/>
      <c r="J19" s="20"/>
      <c r="K19" s="53"/>
      <c r="L19" s="54"/>
    </row>
    <row r="20" spans="2:14" x14ac:dyDescent="0.25">
      <c r="B20" s="184"/>
      <c r="C20" s="60"/>
      <c r="D20" s="60"/>
      <c r="E20" s="60"/>
      <c r="F20" s="26"/>
      <c r="G20" s="26"/>
      <c r="H20" s="26"/>
      <c r="I20" s="26"/>
      <c r="J20" s="26"/>
      <c r="K20" s="53"/>
      <c r="L20" s="54"/>
    </row>
    <row r="21" spans="2:14" x14ac:dyDescent="0.25">
      <c r="C21" s="58"/>
      <c r="D21" s="58"/>
      <c r="E21" s="58"/>
    </row>
    <row r="22" spans="2:14" ht="15" customHeight="1" x14ac:dyDescent="0.25">
      <c r="B22" s="732" t="s">
        <v>37</v>
      </c>
      <c r="C22" s="732"/>
      <c r="D22" s="732"/>
      <c r="E22" s="732"/>
      <c r="F22" s="732"/>
      <c r="G22" s="732"/>
      <c r="H22" s="732"/>
      <c r="I22" s="732"/>
      <c r="J22" s="732"/>
      <c r="K22" s="312"/>
      <c r="L22" s="312"/>
    </row>
    <row r="23" spans="2:14" ht="5.0999999999999996" customHeight="1" x14ac:dyDescent="0.25">
      <c r="D23" s="15"/>
      <c r="E23" s="15"/>
      <c r="G23" s="15"/>
      <c r="H23" s="15"/>
      <c r="I23" s="15"/>
      <c r="J23" s="15"/>
      <c r="K23" s="15"/>
      <c r="L23" s="15"/>
      <c r="M23" s="15"/>
    </row>
    <row r="24" spans="2:14" s="91" customFormat="1" x14ac:dyDescent="0.25">
      <c r="B24" s="533" t="s">
        <v>81</v>
      </c>
      <c r="C24" s="533"/>
      <c r="D24" s="533"/>
      <c r="E24" s="533"/>
      <c r="F24" s="533"/>
      <c r="G24" s="533"/>
      <c r="H24" s="533"/>
      <c r="I24" s="533"/>
      <c r="J24" s="533"/>
      <c r="K24" s="313"/>
      <c r="L24" s="313"/>
      <c r="M24" s="54"/>
      <c r="N24" s="54"/>
    </row>
    <row r="25" spans="2:14" ht="5.0999999999999996" customHeight="1" x14ac:dyDescent="0.25">
      <c r="M25" s="54"/>
      <c r="N25" s="54"/>
    </row>
    <row r="26" spans="2:14" ht="5.0999999999999996" customHeight="1" x14ac:dyDescent="0.25">
      <c r="B26" s="182"/>
      <c r="C26" s="18"/>
      <c r="D26" s="18"/>
      <c r="E26" s="18"/>
      <c r="F26" s="18"/>
      <c r="G26" s="18"/>
      <c r="H26" s="18"/>
      <c r="I26" s="18"/>
      <c r="J26" s="18"/>
      <c r="K26" s="53"/>
      <c r="L26" s="54"/>
      <c r="M26" s="54"/>
      <c r="N26" s="54"/>
    </row>
    <row r="27" spans="2:14" ht="15.75" thickBot="1" x14ac:dyDescent="0.3">
      <c r="B27" s="183"/>
      <c r="C27" s="20"/>
      <c r="D27" s="20"/>
      <c r="E27" s="20"/>
      <c r="F27" s="20"/>
      <c r="G27" s="20"/>
      <c r="H27" s="20"/>
      <c r="I27" s="20" t="s">
        <v>38</v>
      </c>
      <c r="J27" s="20"/>
      <c r="K27" s="53"/>
      <c r="L27" s="54"/>
      <c r="M27" s="54"/>
      <c r="N27" s="54"/>
    </row>
    <row r="28" spans="2:14" ht="15" customHeight="1" thickBot="1" x14ac:dyDescent="0.3">
      <c r="B28" s="183"/>
      <c r="C28" s="341" t="s">
        <v>108</v>
      </c>
      <c r="D28" s="342"/>
      <c r="E28" s="343"/>
      <c r="F28" s="20"/>
      <c r="G28" s="340">
        <f>SUM($G$30+$G$32+$G$36+$G$38+$G$40)</f>
        <v>0</v>
      </c>
      <c r="H28" s="20"/>
      <c r="I28" s="242">
        <f>'Puntuación vbles'!M41</f>
        <v>9</v>
      </c>
      <c r="J28" s="20"/>
      <c r="K28" s="53"/>
      <c r="L28" s="54"/>
      <c r="M28" s="54"/>
      <c r="N28" s="54"/>
    </row>
    <row r="29" spans="2:14" ht="15" customHeight="1" x14ac:dyDescent="0.25">
      <c r="B29" s="183"/>
      <c r="C29" s="71"/>
      <c r="D29" s="20"/>
      <c r="E29" s="20"/>
      <c r="F29" s="20"/>
      <c r="G29" s="20"/>
      <c r="H29" s="20"/>
      <c r="I29" s="20"/>
      <c r="J29" s="20"/>
      <c r="K29" s="53"/>
      <c r="L29" s="54"/>
      <c r="M29" s="54"/>
      <c r="N29" s="54"/>
    </row>
    <row r="30" spans="2:14" x14ac:dyDescent="0.25">
      <c r="B30" s="183"/>
      <c r="C30" s="243" t="s">
        <v>55</v>
      </c>
      <c r="D30" s="244"/>
      <c r="E30" s="245"/>
      <c r="F30" s="20"/>
      <c r="G30" s="52">
        <f>+IF('Modelo de Estratificación_P1'!$J$21='Puntuación vbles'!$D$14,'Puntuación vbles'!$M$14,'Puntuación vbles'!$M$15)</f>
        <v>0</v>
      </c>
      <c r="H30" s="20"/>
      <c r="I30" s="20"/>
      <c r="J30" s="20"/>
      <c r="K30" s="53"/>
      <c r="L30" s="54"/>
      <c r="M30" s="54"/>
      <c r="N30" s="54"/>
    </row>
    <row r="31" spans="2:14" ht="5.0999999999999996" customHeight="1" x14ac:dyDescent="0.25">
      <c r="B31" s="183"/>
      <c r="C31" s="20"/>
      <c r="D31" s="20"/>
      <c r="E31" s="20"/>
      <c r="F31" s="20"/>
      <c r="G31" s="20"/>
      <c r="H31" s="20"/>
      <c r="I31" s="20"/>
      <c r="J31" s="20"/>
      <c r="K31" s="53"/>
      <c r="L31" s="54"/>
      <c r="M31" s="54"/>
      <c r="N31" s="54"/>
    </row>
    <row r="32" spans="2:14" x14ac:dyDescent="0.25">
      <c r="B32" s="183"/>
      <c r="C32" s="246" t="s">
        <v>28</v>
      </c>
      <c r="D32" s="247"/>
      <c r="E32" s="248"/>
      <c r="F32" s="20"/>
      <c r="G32" s="52">
        <f>+IF('Modelo de Estratificación_P1'!$J$23='Puntuación vbles'!$D$18,'Puntuación vbles'!$M$18,IF('Modelo de Estratificación_P1'!$J$23='Puntuación vbles'!$D$19,'Puntuación vbles'!$M$19,IF('Modelo de Estratificación_P1'!$J$23='Puntuación vbles'!$D$20,'Puntuación vbles'!$M$20,IF('Modelo de Estratificación_P1'!$J$23='Puntuación vbles'!$D$21,'Puntuación vbles'!$M$21,'Puntuación vbles'!$M$22))))</f>
        <v>0</v>
      </c>
      <c r="H32" s="20"/>
      <c r="I32" s="20"/>
      <c r="J32" s="20"/>
      <c r="K32" s="53"/>
      <c r="L32" s="54"/>
      <c r="M32" s="54"/>
      <c r="N32" s="54"/>
    </row>
    <row r="33" spans="2:14" ht="5.0999999999999996" customHeight="1" x14ac:dyDescent="0.25">
      <c r="B33" s="183"/>
      <c r="C33" s="20"/>
      <c r="D33" s="20"/>
      <c r="E33" s="20"/>
      <c r="F33" s="20"/>
      <c r="G33" s="20"/>
      <c r="H33" s="20"/>
      <c r="I33" s="20"/>
      <c r="J33" s="20"/>
      <c r="K33" s="53"/>
      <c r="L33" s="54"/>
      <c r="M33" s="54"/>
      <c r="N33" s="54"/>
    </row>
    <row r="34" spans="2:14" ht="29.25" customHeight="1" x14ac:dyDescent="0.25">
      <c r="B34" s="183"/>
      <c r="C34" s="20"/>
      <c r="D34" s="20"/>
      <c r="E34" s="20"/>
      <c r="F34" s="20"/>
      <c r="G34" s="757" t="str">
        <f>+IF('Modelo de Estratificación_P1'!$J$23='Puntuación vbles'!$D$18,"se recomienda emplear el modelo de estratificación de pacientes pediátricos","")</f>
        <v/>
      </c>
      <c r="H34" s="757"/>
      <c r="I34" s="757"/>
      <c r="J34" s="20"/>
      <c r="K34" s="53"/>
      <c r="L34" s="54"/>
      <c r="M34" s="54"/>
      <c r="N34" s="54"/>
    </row>
    <row r="35" spans="2:14" ht="4.5" customHeight="1" x14ac:dyDescent="0.25">
      <c r="B35" s="183"/>
      <c r="C35" s="20"/>
      <c r="D35" s="20"/>
      <c r="E35" s="20"/>
      <c r="F35" s="20"/>
      <c r="G35" s="20"/>
      <c r="H35" s="20"/>
      <c r="I35" s="20"/>
      <c r="J35" s="20"/>
      <c r="K35" s="53"/>
      <c r="L35" s="54"/>
      <c r="M35" s="54"/>
      <c r="N35" s="54"/>
    </row>
    <row r="36" spans="2:14" x14ac:dyDescent="0.25">
      <c r="B36" s="183"/>
      <c r="C36" s="246" t="s">
        <v>100</v>
      </c>
      <c r="D36" s="247"/>
      <c r="E36" s="248"/>
      <c r="F36" s="20"/>
      <c r="G36" s="52">
        <f>+IF('Modelo de Estratificación_P1'!J29='Puntuación vbles'!D26,'Puntuación vbles'!M26,'Puntuación vbles'!M27)</f>
        <v>0</v>
      </c>
      <c r="H36" s="20"/>
      <c r="I36" s="20"/>
      <c r="J36" s="20"/>
      <c r="K36" s="53"/>
      <c r="L36" s="54"/>
      <c r="M36" s="54"/>
      <c r="N36" s="54"/>
    </row>
    <row r="37" spans="2:14" ht="5.0999999999999996" customHeight="1" x14ac:dyDescent="0.25">
      <c r="B37" s="183"/>
      <c r="C37" s="20"/>
      <c r="D37" s="20"/>
      <c r="E37" s="20"/>
      <c r="F37" s="20"/>
      <c r="G37" s="20"/>
      <c r="H37" s="20"/>
      <c r="I37" s="20"/>
      <c r="J37" s="20"/>
      <c r="K37" s="53"/>
      <c r="L37" s="54"/>
      <c r="M37" s="54"/>
      <c r="N37" s="54"/>
    </row>
    <row r="38" spans="2:14" x14ac:dyDescent="0.25">
      <c r="B38" s="183"/>
      <c r="C38" s="246" t="s">
        <v>29</v>
      </c>
      <c r="D38" s="247"/>
      <c r="E38" s="248"/>
      <c r="F38" s="20"/>
      <c r="G38" s="52">
        <f>+IF('Modelo de Estratificación_P1'!$J$31='Puntuación vbles'!$D$32,'Puntuación vbles'!$M$32,'Puntuación vbles'!$M$33)</f>
        <v>0</v>
      </c>
      <c r="H38" s="20"/>
      <c r="I38" s="20"/>
      <c r="J38" s="20"/>
      <c r="K38" s="53"/>
      <c r="L38" s="54"/>
      <c r="M38" s="54"/>
      <c r="N38" s="54"/>
    </row>
    <row r="39" spans="2:14" ht="5.0999999999999996" customHeight="1" x14ac:dyDescent="0.25">
      <c r="B39" s="183"/>
      <c r="C39" s="20"/>
      <c r="D39" s="20"/>
      <c r="E39" s="20"/>
      <c r="F39" s="20"/>
      <c r="G39" s="20"/>
      <c r="H39" s="20"/>
      <c r="I39" s="20"/>
      <c r="J39" s="20"/>
      <c r="K39" s="53"/>
      <c r="L39" s="54"/>
      <c r="M39" s="54"/>
      <c r="N39" s="54"/>
    </row>
    <row r="40" spans="2:14" x14ac:dyDescent="0.25">
      <c r="B40" s="183"/>
      <c r="C40" s="246" t="s">
        <v>58</v>
      </c>
      <c r="D40" s="247"/>
      <c r="E40" s="248"/>
      <c r="F40" s="20"/>
      <c r="G40" s="52">
        <f>+IF('Modelo de Estratificación_P1'!$J$33='Puntuación vbles'!$D$38,'Puntuación vbles'!$M$38,'Puntuación vbles'!$M$39)</f>
        <v>0</v>
      </c>
      <c r="H40" s="20"/>
      <c r="I40" s="20"/>
      <c r="J40" s="20"/>
      <c r="K40" s="53"/>
      <c r="L40" s="54"/>
      <c r="M40" s="54"/>
      <c r="N40" s="54"/>
    </row>
    <row r="41" spans="2:14" x14ac:dyDescent="0.25">
      <c r="B41" s="184"/>
      <c r="C41" s="97"/>
      <c r="D41" s="26"/>
      <c r="E41" s="26"/>
      <c r="F41" s="26"/>
      <c r="G41" s="26"/>
      <c r="H41" s="26"/>
      <c r="I41" s="26"/>
      <c r="J41" s="26"/>
      <c r="K41" s="53"/>
      <c r="L41" s="54"/>
      <c r="M41" s="54"/>
      <c r="N41" s="54"/>
    </row>
    <row r="42" spans="2:14" ht="7.5" customHeight="1" x14ac:dyDescent="0.25">
      <c r="M42" s="54"/>
      <c r="N42" s="54"/>
    </row>
    <row r="43" spans="2:14" s="91" customFormat="1" ht="15" customHeight="1" x14ac:dyDescent="0.25">
      <c r="B43" s="533" t="s">
        <v>78</v>
      </c>
      <c r="C43" s="533"/>
      <c r="D43" s="533"/>
      <c r="E43" s="533"/>
      <c r="F43" s="533"/>
      <c r="G43" s="533"/>
      <c r="H43" s="533"/>
      <c r="I43" s="533"/>
      <c r="J43" s="533"/>
      <c r="K43" s="313"/>
      <c r="L43" s="313"/>
      <c r="M43" s="17"/>
      <c r="N43" s="17"/>
    </row>
    <row r="44" spans="2:14" ht="5.0999999999999996" customHeight="1" x14ac:dyDescent="0.25"/>
    <row r="45" spans="2:14" ht="5.0999999999999996" customHeight="1" x14ac:dyDescent="0.25">
      <c r="B45" s="182"/>
      <c r="C45" s="96"/>
      <c r="D45" s="18"/>
      <c r="E45" s="18"/>
      <c r="F45" s="18"/>
      <c r="G45" s="18"/>
      <c r="H45" s="18"/>
      <c r="I45" s="18"/>
      <c r="J45" s="18"/>
      <c r="K45" s="53"/>
      <c r="L45" s="54"/>
      <c r="M45" s="54"/>
      <c r="N45" s="54"/>
    </row>
    <row r="46" spans="2:14" ht="15.75" thickBot="1" x14ac:dyDescent="0.3">
      <c r="B46" s="183"/>
      <c r="C46" s="71"/>
      <c r="D46" s="20"/>
      <c r="E46" s="20"/>
      <c r="F46" s="20"/>
      <c r="G46" s="20"/>
      <c r="H46" s="20"/>
      <c r="I46" s="250" t="s">
        <v>38</v>
      </c>
      <c r="J46" s="20"/>
      <c r="K46" s="53"/>
      <c r="L46" s="54"/>
      <c r="M46" s="54"/>
      <c r="N46" s="54"/>
    </row>
    <row r="47" spans="2:14" ht="15" customHeight="1" thickBot="1" x14ac:dyDescent="0.3">
      <c r="B47" s="183"/>
      <c r="C47" s="341" t="s">
        <v>102</v>
      </c>
      <c r="D47" s="342"/>
      <c r="E47" s="343"/>
      <c r="F47" s="20"/>
      <c r="G47" s="340">
        <f>$G$50+$G$51+$G$54+$G$57+$G$64+$G$68+$G$77+$G$80+$G$88+$G$94</f>
        <v>0</v>
      </c>
      <c r="H47" s="72"/>
      <c r="I47" s="57">
        <f>'Puntuación vbles'!$M$101+'Puntuación vbles'!$M$121</f>
        <v>23</v>
      </c>
      <c r="J47" s="20"/>
      <c r="K47" s="53"/>
      <c r="L47" s="54"/>
      <c r="M47" s="54"/>
      <c r="N47" s="54"/>
    </row>
    <row r="48" spans="2:14" x14ac:dyDescent="0.25">
      <c r="B48" s="183"/>
      <c r="C48" s="71"/>
      <c r="D48" s="20"/>
      <c r="E48" s="20"/>
      <c r="F48" s="20"/>
      <c r="G48" s="20"/>
      <c r="H48" s="20"/>
      <c r="I48" s="20"/>
      <c r="J48" s="20"/>
      <c r="K48" s="53"/>
      <c r="L48" s="54"/>
      <c r="M48" s="54"/>
      <c r="N48" s="54"/>
    </row>
    <row r="49" spans="2:14" ht="15.75" customHeight="1" x14ac:dyDescent="0.25">
      <c r="B49" s="183"/>
      <c r="C49" s="172" t="s">
        <v>206</v>
      </c>
      <c r="D49" s="20"/>
      <c r="E49" s="20"/>
      <c r="F49" s="20"/>
      <c r="G49" s="20"/>
      <c r="H49" s="20"/>
      <c r="I49" s="20"/>
      <c r="J49" s="20"/>
      <c r="K49" s="53"/>
      <c r="L49" s="54"/>
      <c r="M49" s="54"/>
      <c r="N49" s="54"/>
    </row>
    <row r="50" spans="2:14" x14ac:dyDescent="0.25">
      <c r="B50" s="183"/>
      <c r="C50" s="251" t="s">
        <v>30</v>
      </c>
      <c r="D50" s="252"/>
      <c r="E50" s="253"/>
      <c r="F50" s="262"/>
      <c r="G50" s="56">
        <f>+IF('Modelo de Estratificación_P1'!$J$41='Puntuación vbles'!$D$49,'Puntuación vbles'!$M$49,'Puntuación vbles'!$M$50)</f>
        <v>0</v>
      </c>
      <c r="H50" s="20"/>
      <c r="I50" s="20"/>
      <c r="J50" s="20"/>
      <c r="K50" s="53"/>
      <c r="L50" s="54"/>
      <c r="M50" s="54"/>
      <c r="N50" s="54"/>
    </row>
    <row r="51" spans="2:14" x14ac:dyDescent="0.25">
      <c r="B51" s="183"/>
      <c r="C51" s="251" t="s">
        <v>60</v>
      </c>
      <c r="D51" s="252"/>
      <c r="E51" s="253"/>
      <c r="F51" s="262"/>
      <c r="G51" s="56">
        <f>+IF('Modelo de Estratificación_P1'!$J$43='Puntuación vbles'!D54,'Puntuación vbles'!M54,'Puntuación vbles'!M55)</f>
        <v>0</v>
      </c>
      <c r="H51" s="20"/>
      <c r="I51" s="20"/>
      <c r="J51" s="20"/>
      <c r="K51" s="53"/>
      <c r="L51" s="54"/>
      <c r="M51" s="54"/>
      <c r="N51" s="54"/>
    </row>
    <row r="52" spans="2:14" ht="5.0999999999999996" customHeight="1" x14ac:dyDescent="0.25">
      <c r="B52" s="183"/>
      <c r="C52" s="20"/>
      <c r="D52" s="20"/>
      <c r="E52" s="20"/>
      <c r="F52" s="20"/>
      <c r="G52" s="20"/>
      <c r="H52" s="20"/>
      <c r="I52" s="20"/>
      <c r="J52" s="20"/>
      <c r="K52" s="53"/>
      <c r="L52" s="54"/>
      <c r="M52" s="54"/>
      <c r="N52" s="54"/>
    </row>
    <row r="53" spans="2:14" ht="15" customHeight="1" x14ac:dyDescent="0.25">
      <c r="B53" s="183"/>
      <c r="C53" s="205" t="s">
        <v>31</v>
      </c>
      <c r="D53" s="20"/>
      <c r="E53" s="20"/>
      <c r="F53" s="20"/>
      <c r="G53" s="20"/>
      <c r="H53" s="20"/>
      <c r="I53" s="20"/>
      <c r="J53" s="20"/>
      <c r="K53" s="53"/>
      <c r="L53" s="54"/>
      <c r="M53" s="54"/>
      <c r="N53" s="54"/>
    </row>
    <row r="54" spans="2:14" ht="15" customHeight="1" x14ac:dyDescent="0.25">
      <c r="B54" s="183"/>
      <c r="C54" s="251" t="s">
        <v>179</v>
      </c>
      <c r="D54" s="252"/>
      <c r="E54" s="253"/>
      <c r="F54" s="263"/>
      <c r="G54" s="56">
        <f>+IF('Modelo de Estratificación_P1'!$J$47='Puntuación vbles'!D60,'Puntuación vbles'!$M$60,'Puntuación vbles'!$M$61)</f>
        <v>0</v>
      </c>
      <c r="H54" s="20"/>
      <c r="I54" s="20"/>
      <c r="J54" s="20"/>
      <c r="K54" s="53"/>
      <c r="L54" s="54"/>
      <c r="M54" s="54"/>
      <c r="N54" s="54"/>
    </row>
    <row r="55" spans="2:14" ht="5.0999999999999996" customHeight="1" x14ac:dyDescent="0.25">
      <c r="B55" s="183"/>
      <c r="C55" s="73"/>
      <c r="D55" s="73"/>
      <c r="E55" s="73"/>
      <c r="F55" s="73"/>
      <c r="G55" s="73"/>
      <c r="H55" s="20"/>
      <c r="I55" s="20"/>
      <c r="J55" s="20"/>
      <c r="K55" s="53"/>
      <c r="L55" s="293"/>
      <c r="M55" s="54"/>
      <c r="N55" s="54"/>
    </row>
    <row r="56" spans="2:14" x14ac:dyDescent="0.25">
      <c r="B56" s="183"/>
      <c r="C56" s="172" t="s">
        <v>32</v>
      </c>
      <c r="D56" s="20"/>
      <c r="E56" s="20"/>
      <c r="F56" s="20"/>
      <c r="G56" s="20"/>
      <c r="H56" s="20"/>
      <c r="I56" s="20"/>
      <c r="J56" s="20"/>
      <c r="K56" s="53"/>
      <c r="L56" s="54"/>
      <c r="M56" s="54"/>
      <c r="N56" s="54"/>
    </row>
    <row r="57" spans="2:14" x14ac:dyDescent="0.25">
      <c r="B57" s="183"/>
      <c r="C57" s="733" t="s">
        <v>9</v>
      </c>
      <c r="D57" s="734"/>
      <c r="E57" s="734"/>
      <c r="F57" s="264"/>
      <c r="G57" s="56">
        <f>+IF('Modelo de Estratificación_P1'!$J$50='Puntuación vbles'!$D$68,'Puntuación vbles'!$M$68,'Puntuación vbles'!$M$69)</f>
        <v>0</v>
      </c>
      <c r="H57" s="20"/>
      <c r="I57" s="20"/>
      <c r="J57" s="20"/>
      <c r="K57" s="53"/>
      <c r="L57" s="54"/>
      <c r="M57" s="54"/>
      <c r="N57" s="54"/>
    </row>
    <row r="58" spans="2:14" x14ac:dyDescent="0.25">
      <c r="B58" s="183"/>
      <c r="C58" s="735"/>
      <c r="D58" s="736"/>
      <c r="E58" s="736"/>
      <c r="F58" s="264"/>
      <c r="G58" s="265"/>
      <c r="H58" s="20"/>
      <c r="I58" s="20"/>
      <c r="J58" s="20"/>
      <c r="K58" s="53"/>
      <c r="L58" s="54"/>
      <c r="M58" s="54"/>
      <c r="N58" s="54"/>
    </row>
    <row r="59" spans="2:14" x14ac:dyDescent="0.25">
      <c r="B59" s="183"/>
      <c r="C59" s="735"/>
      <c r="D59" s="736"/>
      <c r="E59" s="736"/>
      <c r="F59" s="264"/>
      <c r="G59" s="265"/>
      <c r="H59" s="20"/>
      <c r="I59" s="20"/>
      <c r="J59" s="20"/>
      <c r="K59" s="53"/>
      <c r="L59" s="54"/>
      <c r="M59" s="54"/>
      <c r="N59" s="54"/>
    </row>
    <row r="60" spans="2:14" x14ac:dyDescent="0.25">
      <c r="B60" s="183"/>
      <c r="C60" s="735"/>
      <c r="D60" s="736"/>
      <c r="E60" s="736"/>
      <c r="F60" s="264"/>
      <c r="G60" s="265"/>
      <c r="H60" s="20"/>
      <c r="I60" s="20"/>
      <c r="J60" s="20"/>
      <c r="K60" s="53"/>
      <c r="L60" s="54"/>
      <c r="M60" s="54"/>
      <c r="N60" s="54"/>
    </row>
    <row r="61" spans="2:14" x14ac:dyDescent="0.25">
      <c r="B61" s="183"/>
      <c r="C61" s="737"/>
      <c r="D61" s="738"/>
      <c r="E61" s="738"/>
      <c r="F61" s="264"/>
      <c r="G61" s="265"/>
      <c r="H61" s="20"/>
      <c r="I61" s="20"/>
      <c r="J61" s="20"/>
      <c r="K61" s="53"/>
      <c r="L61" s="54"/>
      <c r="M61" s="54"/>
      <c r="N61" s="54"/>
    </row>
    <row r="62" spans="2:14" ht="5.0999999999999996" customHeight="1" x14ac:dyDescent="0.25">
      <c r="B62" s="183"/>
      <c r="C62" s="20"/>
      <c r="D62" s="20"/>
      <c r="E62" s="20"/>
      <c r="F62" s="20"/>
      <c r="G62" s="20"/>
      <c r="H62" s="20"/>
      <c r="I62" s="20"/>
      <c r="J62" s="20"/>
      <c r="K62" s="53"/>
      <c r="L62" s="54"/>
      <c r="M62" s="54"/>
      <c r="N62" s="54"/>
    </row>
    <row r="63" spans="2:14" ht="15" customHeight="1" x14ac:dyDescent="0.25">
      <c r="B63" s="183"/>
      <c r="C63" s="172" t="s">
        <v>61</v>
      </c>
      <c r="D63" s="20"/>
      <c r="E63" s="20"/>
      <c r="F63" s="20"/>
      <c r="G63" s="20"/>
      <c r="H63" s="20"/>
      <c r="I63" s="20"/>
      <c r="J63" s="20"/>
      <c r="K63" s="53"/>
      <c r="L63" s="54"/>
      <c r="M63" s="54"/>
      <c r="N63" s="54"/>
    </row>
    <row r="64" spans="2:14" ht="15" customHeight="1" x14ac:dyDescent="0.25">
      <c r="B64" s="183"/>
      <c r="C64" s="739" t="s">
        <v>178</v>
      </c>
      <c r="D64" s="740"/>
      <c r="E64" s="740"/>
      <c r="F64" s="266"/>
      <c r="G64" s="56">
        <f>+IF('Modelo de Estratificación_P1'!$J$57='Puntuación vbles'!$D$74,'Puntuación vbles'!$M$74,'Puntuación vbles'!M75)</f>
        <v>0</v>
      </c>
      <c r="H64" s="20"/>
      <c r="I64" s="20"/>
      <c r="J64" s="20"/>
      <c r="K64" s="53"/>
      <c r="L64" s="54"/>
      <c r="M64" s="54"/>
      <c r="N64" s="54"/>
    </row>
    <row r="65" spans="2:14" ht="15" customHeight="1" x14ac:dyDescent="0.25">
      <c r="B65" s="183"/>
      <c r="C65" s="741"/>
      <c r="D65" s="742"/>
      <c r="E65" s="742"/>
      <c r="F65" s="266"/>
      <c r="G65" s="267"/>
      <c r="H65" s="20"/>
      <c r="I65" s="20"/>
      <c r="J65" s="20"/>
      <c r="K65" s="53"/>
      <c r="L65" s="54"/>
      <c r="M65" s="54"/>
      <c r="N65" s="54"/>
    </row>
    <row r="66" spans="2:14" ht="5.0999999999999996" customHeight="1" x14ac:dyDescent="0.25">
      <c r="B66" s="183"/>
      <c r="C66" s="72"/>
      <c r="D66" s="72"/>
      <c r="E66" s="72"/>
      <c r="F66" s="72"/>
      <c r="G66" s="72"/>
      <c r="H66" s="20"/>
      <c r="I66" s="20"/>
      <c r="J66" s="20"/>
      <c r="K66" s="53"/>
      <c r="L66" s="54"/>
      <c r="M66" s="54"/>
      <c r="N66" s="54"/>
    </row>
    <row r="67" spans="2:14" x14ac:dyDescent="0.25">
      <c r="B67" s="183"/>
      <c r="C67" s="172" t="s">
        <v>106</v>
      </c>
      <c r="D67" s="20"/>
      <c r="E67" s="20"/>
      <c r="F67" s="20"/>
      <c r="G67" s="20"/>
      <c r="H67" s="20"/>
      <c r="I67" s="20"/>
      <c r="J67" s="20"/>
      <c r="K67" s="53"/>
      <c r="L67" s="54"/>
      <c r="M67" s="54"/>
      <c r="N67" s="54"/>
    </row>
    <row r="68" spans="2:14" ht="15" customHeight="1" x14ac:dyDescent="0.25">
      <c r="B68" s="183"/>
      <c r="C68" s="733" t="s">
        <v>139</v>
      </c>
      <c r="D68" s="734"/>
      <c r="E68" s="734"/>
      <c r="F68" s="266"/>
      <c r="G68" s="56">
        <f>+IF('Modelo de Estratificación_P1'!$J$61='Puntuación vbles'!$D$80,'Puntuación vbles'!$M$80,'Puntuación vbles'!$M$81)</f>
        <v>0</v>
      </c>
      <c r="H68" s="20"/>
      <c r="I68" s="20"/>
      <c r="J68" s="20"/>
      <c r="K68" s="53"/>
      <c r="L68" s="54"/>
      <c r="M68" s="54"/>
      <c r="N68" s="54"/>
    </row>
    <row r="69" spans="2:14" ht="15" customHeight="1" x14ac:dyDescent="0.25">
      <c r="B69" s="183"/>
      <c r="C69" s="735"/>
      <c r="D69" s="736"/>
      <c r="E69" s="736"/>
      <c r="F69" s="266"/>
      <c r="G69" s="267"/>
      <c r="H69" s="20"/>
      <c r="I69" s="20"/>
      <c r="J69" s="20"/>
      <c r="K69" s="53"/>
      <c r="L69" s="54"/>
      <c r="M69" s="54"/>
      <c r="N69" s="54"/>
    </row>
    <row r="70" spans="2:14" ht="15" customHeight="1" x14ac:dyDescent="0.25">
      <c r="B70" s="183"/>
      <c r="C70" s="735"/>
      <c r="D70" s="736"/>
      <c r="E70" s="736"/>
      <c r="F70" s="266"/>
      <c r="G70" s="267"/>
      <c r="H70" s="20"/>
      <c r="I70" s="20"/>
      <c r="J70" s="20"/>
      <c r="K70" s="53"/>
      <c r="L70" s="54"/>
      <c r="M70" s="54"/>
      <c r="N70" s="54"/>
    </row>
    <row r="71" spans="2:14" ht="15" customHeight="1" x14ac:dyDescent="0.25">
      <c r="B71" s="183"/>
      <c r="C71" s="735"/>
      <c r="D71" s="736"/>
      <c r="E71" s="736"/>
      <c r="F71" s="266"/>
      <c r="G71" s="267"/>
      <c r="H71" s="20"/>
      <c r="I71" s="20"/>
      <c r="J71" s="20"/>
      <c r="K71" s="53"/>
      <c r="L71" s="54"/>
      <c r="M71" s="54"/>
      <c r="N71" s="54"/>
    </row>
    <row r="72" spans="2:14" ht="15" customHeight="1" x14ac:dyDescent="0.25">
      <c r="B72" s="183"/>
      <c r="C72" s="735"/>
      <c r="D72" s="736"/>
      <c r="E72" s="736"/>
      <c r="F72" s="266"/>
      <c r="G72" s="267"/>
      <c r="H72" s="20"/>
      <c r="I72" s="20"/>
      <c r="J72" s="20"/>
      <c r="K72" s="53"/>
      <c r="L72" s="54"/>
      <c r="M72" s="54"/>
      <c r="N72" s="54"/>
    </row>
    <row r="73" spans="2:14" ht="15" customHeight="1" x14ac:dyDescent="0.25">
      <c r="B73" s="183"/>
      <c r="C73" s="737"/>
      <c r="D73" s="738"/>
      <c r="E73" s="738"/>
      <c r="F73" s="266"/>
      <c r="G73" s="267"/>
      <c r="H73" s="20"/>
      <c r="I73" s="20"/>
      <c r="J73" s="20"/>
      <c r="K73" s="53"/>
      <c r="L73" s="54"/>
      <c r="M73" s="54"/>
      <c r="N73" s="54"/>
    </row>
    <row r="74" spans="2:14" ht="9.9499999999999993" customHeight="1" x14ac:dyDescent="0.25">
      <c r="B74" s="183"/>
      <c r="C74" s="20"/>
      <c r="D74" s="20"/>
      <c r="E74" s="20"/>
      <c r="F74" s="20"/>
      <c r="G74" s="20"/>
      <c r="H74" s="20"/>
      <c r="I74" s="20"/>
      <c r="J74" s="20"/>
      <c r="K74" s="53"/>
      <c r="L74" s="54"/>
      <c r="M74" s="54"/>
      <c r="N74" s="54"/>
    </row>
    <row r="75" spans="2:14" x14ac:dyDescent="0.25">
      <c r="B75" s="183"/>
      <c r="C75" s="172" t="s">
        <v>10</v>
      </c>
      <c r="D75" s="20"/>
      <c r="E75" s="20"/>
      <c r="F75" s="20"/>
      <c r="G75" s="20"/>
      <c r="H75" s="20"/>
      <c r="I75" s="20"/>
      <c r="J75" s="20"/>
      <c r="K75" s="53"/>
      <c r="L75" s="54"/>
      <c r="M75" s="54"/>
      <c r="N75" s="54"/>
    </row>
    <row r="76" spans="2:14" ht="5.0999999999999996" customHeight="1" x14ac:dyDescent="0.25">
      <c r="B76" s="183"/>
      <c r="C76" s="172"/>
      <c r="D76" s="20"/>
      <c r="E76" s="20"/>
      <c r="F76" s="20"/>
      <c r="G76" s="20"/>
      <c r="H76" s="20"/>
      <c r="I76" s="20"/>
      <c r="J76" s="20"/>
      <c r="K76" s="53"/>
      <c r="L76" s="54"/>
      <c r="M76" s="54"/>
      <c r="N76" s="54"/>
    </row>
    <row r="77" spans="2:14" ht="15" customHeight="1" x14ac:dyDescent="0.25">
      <c r="B77" s="183"/>
      <c r="C77" s="739" t="s">
        <v>96</v>
      </c>
      <c r="D77" s="740"/>
      <c r="E77" s="740"/>
      <c r="F77" s="266"/>
      <c r="G77" s="56">
        <f>+IF('Modelo de Estratificación_P1'!$J$70='Puntuación vbles'!$D$87,'Puntuación vbles'!$M$87,'Puntuación vbles'!$M$88)</f>
        <v>0</v>
      </c>
      <c r="H77" s="20"/>
      <c r="I77" s="20"/>
      <c r="J77" s="20"/>
      <c r="K77" s="53"/>
      <c r="L77" s="54"/>
      <c r="M77" s="54"/>
      <c r="N77" s="54"/>
    </row>
    <row r="78" spans="2:14" ht="15" customHeight="1" x14ac:dyDescent="0.25">
      <c r="B78" s="183"/>
      <c r="C78" s="741" t="s">
        <v>7</v>
      </c>
      <c r="D78" s="742"/>
      <c r="E78" s="742"/>
      <c r="F78" s="266"/>
      <c r="G78" s="267"/>
      <c r="H78" s="20"/>
      <c r="I78" s="20"/>
      <c r="J78" s="20"/>
      <c r="K78" s="53"/>
      <c r="L78" s="54"/>
      <c r="M78" s="54"/>
      <c r="N78" s="54"/>
    </row>
    <row r="79" spans="2:14" ht="9.9499999999999993" customHeight="1" x14ac:dyDescent="0.25">
      <c r="B79" s="183"/>
      <c r="C79" s="20"/>
      <c r="D79" s="20"/>
      <c r="E79" s="20"/>
      <c r="F79" s="20"/>
      <c r="G79" s="20"/>
      <c r="H79" s="20"/>
      <c r="I79" s="20"/>
      <c r="J79" s="20"/>
      <c r="K79" s="53"/>
      <c r="L79" s="54"/>
      <c r="M79" s="54"/>
      <c r="N79" s="54"/>
    </row>
    <row r="80" spans="2:14" ht="15" customHeight="1" x14ac:dyDescent="0.25">
      <c r="B80" s="183"/>
      <c r="C80" s="271" t="s">
        <v>196</v>
      </c>
      <c r="D80" s="254"/>
      <c r="E80" s="255"/>
      <c r="F80" s="272"/>
      <c r="G80" s="56">
        <f>+IF('Modelo de Estratificación_P1'!$J$73='Puntuación vbles'!$D$98,'Puntuación vbles'!$M$98,'Puntuación vbles'!$M$99)</f>
        <v>0</v>
      </c>
      <c r="H80" s="20"/>
      <c r="I80" s="20"/>
      <c r="J80" s="20"/>
      <c r="K80" s="53"/>
      <c r="L80" s="54"/>
      <c r="M80" s="54"/>
      <c r="N80" s="54"/>
    </row>
    <row r="81" spans="2:17" x14ac:dyDescent="0.25">
      <c r="B81" s="183"/>
      <c r="C81" s="256" t="s">
        <v>95</v>
      </c>
      <c r="D81" s="257"/>
      <c r="E81" s="258"/>
      <c r="F81" s="273"/>
      <c r="G81" s="268"/>
      <c r="H81" s="20"/>
      <c r="I81" s="136"/>
      <c r="J81" s="20"/>
      <c r="K81" s="53"/>
      <c r="L81" s="173"/>
      <c r="M81" s="54"/>
      <c r="N81" s="54"/>
    </row>
    <row r="82" spans="2:17" ht="61.5" customHeight="1" x14ac:dyDescent="0.25">
      <c r="B82" s="183"/>
      <c r="C82" s="754" t="s">
        <v>198</v>
      </c>
      <c r="D82" s="755"/>
      <c r="E82" s="756"/>
      <c r="F82" s="274"/>
      <c r="G82" s="269"/>
      <c r="H82" s="20"/>
      <c r="I82" s="227"/>
      <c r="J82" s="20"/>
      <c r="K82" s="53"/>
      <c r="L82" s="294"/>
      <c r="M82" s="54"/>
      <c r="N82" s="54"/>
    </row>
    <row r="83" spans="2:17" x14ac:dyDescent="0.25">
      <c r="B83" s="183"/>
      <c r="C83" s="259" t="s">
        <v>197</v>
      </c>
      <c r="D83" s="260"/>
      <c r="E83" s="261"/>
      <c r="F83" s="275"/>
      <c r="G83" s="270"/>
      <c r="H83" s="20"/>
      <c r="I83" s="136"/>
      <c r="J83" s="136"/>
      <c r="K83" s="314"/>
      <c r="L83" s="173"/>
      <c r="M83" s="54"/>
      <c r="N83" s="54"/>
    </row>
    <row r="84" spans="2:17" ht="45.75" customHeight="1" x14ac:dyDescent="0.25">
      <c r="B84" s="183"/>
      <c r="C84" s="746" t="s">
        <v>199</v>
      </c>
      <c r="D84" s="747"/>
      <c r="E84" s="748"/>
      <c r="F84" s="274"/>
      <c r="G84" s="269"/>
      <c r="H84" s="20"/>
      <c r="I84" s="136"/>
      <c r="J84" s="136"/>
      <c r="K84" s="314"/>
      <c r="L84" s="173"/>
      <c r="M84" s="276"/>
      <c r="N84" s="54"/>
    </row>
    <row r="85" spans="2:17" ht="5.0999999999999996" customHeight="1" x14ac:dyDescent="0.25">
      <c r="B85" s="184"/>
      <c r="C85" s="97"/>
      <c r="D85" s="26"/>
      <c r="E85" s="26"/>
      <c r="F85" s="26"/>
      <c r="G85" s="26"/>
      <c r="H85" s="26"/>
      <c r="I85" s="26"/>
      <c r="J85" s="26"/>
      <c r="K85" s="53"/>
      <c r="L85" s="54"/>
      <c r="M85" s="54"/>
      <c r="N85" s="54"/>
    </row>
    <row r="86" spans="2:17" ht="5.0999999999999996" customHeight="1" x14ac:dyDescent="0.25">
      <c r="B86" s="743" t="s">
        <v>210</v>
      </c>
      <c r="C86" s="96"/>
      <c r="D86" s="18"/>
      <c r="E86" s="18"/>
      <c r="F86" s="18"/>
      <c r="G86" s="18"/>
      <c r="H86" s="18"/>
      <c r="I86" s="18"/>
      <c r="J86" s="18"/>
      <c r="K86" s="53"/>
      <c r="L86" s="54"/>
      <c r="M86" s="54"/>
      <c r="N86" s="54"/>
    </row>
    <row r="87" spans="2:17" x14ac:dyDescent="0.25">
      <c r="B87" s="744"/>
      <c r="C87" s="172" t="s">
        <v>207</v>
      </c>
      <c r="D87" s="20"/>
      <c r="E87" s="20"/>
      <c r="F87" s="20"/>
      <c r="G87" s="20"/>
      <c r="H87" s="72"/>
      <c r="I87" s="20"/>
      <c r="J87" s="20"/>
      <c r="K87" s="53"/>
      <c r="L87" s="54"/>
      <c r="M87" s="54"/>
      <c r="N87" s="54"/>
      <c r="P87" s="131"/>
    </row>
    <row r="88" spans="2:17" s="91" customFormat="1" ht="15" customHeight="1" x14ac:dyDescent="0.25">
      <c r="B88" s="744"/>
      <c r="C88" s="749" t="s">
        <v>158</v>
      </c>
      <c r="D88" s="740"/>
      <c r="E88" s="750"/>
      <c r="F88" s="282"/>
      <c r="G88" s="56">
        <f>+IF('Modelo de Estratificación_P1'!$J$86='Puntuación vbles'!$D$112,'Puntuación vbles'!$M$112,'Puntuación vbles'!$M$113)</f>
        <v>0</v>
      </c>
      <c r="H88" s="281"/>
      <c r="I88" s="177"/>
      <c r="J88" s="290"/>
      <c r="K88" s="315"/>
      <c r="L88" s="289"/>
      <c r="M88" s="291"/>
      <c r="N88" s="291"/>
      <c r="P88" s="175"/>
      <c r="Q88" s="175"/>
    </row>
    <row r="89" spans="2:17" s="91" customFormat="1" ht="15" customHeight="1" x14ac:dyDescent="0.25">
      <c r="B89" s="744"/>
      <c r="C89" s="751"/>
      <c r="D89" s="752"/>
      <c r="E89" s="753"/>
      <c r="F89" s="282"/>
      <c r="G89" s="267"/>
      <c r="H89" s="281"/>
      <c r="I89" s="177"/>
      <c r="J89" s="177"/>
      <c r="K89" s="315"/>
      <c r="L89" s="289"/>
      <c r="M89" s="291"/>
      <c r="N89" s="291"/>
      <c r="P89" s="175"/>
      <c r="Q89" s="175"/>
    </row>
    <row r="90" spans="2:17" s="91" customFormat="1" ht="15" customHeight="1" x14ac:dyDescent="0.25">
      <c r="B90" s="744"/>
      <c r="C90" s="751"/>
      <c r="D90" s="752"/>
      <c r="E90" s="753"/>
      <c r="F90" s="282"/>
      <c r="G90" s="267"/>
      <c r="H90" s="281"/>
      <c r="I90" s="177"/>
      <c r="J90" s="177"/>
      <c r="K90" s="315"/>
      <c r="L90" s="289"/>
      <c r="M90" s="291"/>
      <c r="N90" s="291"/>
      <c r="P90" s="175"/>
      <c r="Q90" s="175"/>
    </row>
    <row r="91" spans="2:17" s="91" customFormat="1" x14ac:dyDescent="0.25">
      <c r="B91" s="744"/>
      <c r="C91" s="277" t="s">
        <v>159</v>
      </c>
      <c r="D91" s="228"/>
      <c r="E91" s="278"/>
      <c r="F91" s="283"/>
      <c r="G91" s="177"/>
      <c r="H91" s="281"/>
      <c r="I91" s="177"/>
      <c r="J91" s="177"/>
      <c r="K91" s="315"/>
      <c r="L91" s="289"/>
      <c r="M91" s="291"/>
      <c r="N91" s="291"/>
      <c r="P91" s="175"/>
      <c r="Q91" s="175"/>
    </row>
    <row r="92" spans="2:17" s="91" customFormat="1" x14ac:dyDescent="0.25">
      <c r="B92" s="744"/>
      <c r="C92" s="279" t="s">
        <v>160</v>
      </c>
      <c r="D92" s="229"/>
      <c r="E92" s="280"/>
      <c r="F92" s="283"/>
      <c r="G92" s="177"/>
      <c r="H92" s="281"/>
      <c r="I92" s="177"/>
      <c r="J92" s="177"/>
      <c r="K92" s="315"/>
      <c r="L92" s="289"/>
      <c r="M92" s="291"/>
      <c r="N92" s="291"/>
      <c r="P92" s="175"/>
      <c r="Q92" s="175"/>
    </row>
    <row r="93" spans="2:17" s="91" customFormat="1" ht="5.0999999999999996" customHeight="1" x14ac:dyDescent="0.25">
      <c r="B93" s="744"/>
      <c r="C93" s="177"/>
      <c r="D93" s="177"/>
      <c r="E93" s="177"/>
      <c r="F93" s="177"/>
      <c r="G93" s="177"/>
      <c r="H93" s="281"/>
      <c r="I93" s="177"/>
      <c r="J93" s="177"/>
      <c r="K93" s="315"/>
      <c r="L93" s="289"/>
      <c r="M93" s="291"/>
      <c r="N93" s="291"/>
      <c r="P93" s="175"/>
      <c r="Q93" s="175"/>
    </row>
    <row r="94" spans="2:17" ht="15" customHeight="1" x14ac:dyDescent="0.25">
      <c r="B94" s="744"/>
      <c r="C94" s="284" t="s">
        <v>140</v>
      </c>
      <c r="D94" s="230"/>
      <c r="E94" s="285"/>
      <c r="F94" s="288"/>
      <c r="G94" s="56">
        <f>+IF('Modelo de Estratificación_P1'!$J$93='Puntuación vbles'!$D$118,'Puntuación vbles'!$M$118,'Puntuación vbles'!$M$119)</f>
        <v>0</v>
      </c>
      <c r="H94" s="72"/>
      <c r="I94" s="20"/>
      <c r="J94" s="290"/>
      <c r="K94" s="53"/>
      <c r="L94" s="54"/>
      <c r="M94" s="54"/>
      <c r="N94" s="54"/>
    </row>
    <row r="95" spans="2:17" ht="15" customHeight="1" x14ac:dyDescent="0.25">
      <c r="B95" s="744"/>
      <c r="C95" s="286" t="s">
        <v>141</v>
      </c>
      <c r="D95" s="231"/>
      <c r="E95" s="287"/>
      <c r="F95" s="288"/>
      <c r="G95" s="20"/>
      <c r="H95" s="72"/>
      <c r="I95" s="20"/>
      <c r="J95" s="20"/>
      <c r="K95" s="53"/>
      <c r="L95" s="54"/>
      <c r="M95" s="54"/>
      <c r="N95" s="54"/>
    </row>
    <row r="96" spans="2:17" ht="5.0999999999999996" customHeight="1" x14ac:dyDescent="0.25">
      <c r="B96" s="745"/>
      <c r="C96" s="97"/>
      <c r="D96" s="26"/>
      <c r="E96" s="26"/>
      <c r="F96" s="26"/>
      <c r="G96" s="26"/>
      <c r="H96" s="26"/>
      <c r="I96" s="26"/>
      <c r="J96" s="26"/>
      <c r="K96" s="53"/>
      <c r="L96" s="54"/>
      <c r="M96" s="54"/>
      <c r="N96" s="54"/>
    </row>
    <row r="97" spans="2:15" ht="5.0999999999999996" customHeight="1" x14ac:dyDescent="0.25">
      <c r="C97" s="17"/>
    </row>
    <row r="98" spans="2:15" s="91" customFormat="1" x14ac:dyDescent="0.25">
      <c r="B98" s="544" t="s">
        <v>80</v>
      </c>
      <c r="C98" s="545"/>
      <c r="D98" s="545"/>
      <c r="E98" s="545"/>
      <c r="F98" s="545"/>
      <c r="G98" s="545"/>
      <c r="H98" s="545"/>
      <c r="I98" s="545"/>
      <c r="J98" s="545"/>
      <c r="K98" s="313"/>
      <c r="L98" s="313"/>
      <c r="M98" s="313"/>
      <c r="N98" s="313"/>
      <c r="O98" s="291"/>
    </row>
    <row r="99" spans="2:15" ht="5.0999999999999996" customHeight="1" x14ac:dyDescent="0.25">
      <c r="B99" s="72"/>
      <c r="C99" s="316"/>
      <c r="D99" s="72"/>
      <c r="E99" s="72"/>
      <c r="F99" s="72"/>
      <c r="G99" s="72"/>
      <c r="H99" s="72"/>
      <c r="I99" s="72"/>
      <c r="J99" s="72"/>
      <c r="K99" s="54"/>
      <c r="L99" s="54"/>
      <c r="M99" s="54"/>
      <c r="N99" s="54"/>
      <c r="O99" s="54"/>
    </row>
    <row r="100" spans="2:15" ht="5.0999999999999996" customHeight="1" x14ac:dyDescent="0.25">
      <c r="B100" s="182"/>
      <c r="C100" s="96"/>
      <c r="D100" s="18"/>
      <c r="E100" s="18"/>
      <c r="F100" s="18"/>
      <c r="G100" s="18"/>
      <c r="H100" s="18"/>
      <c r="I100" s="18"/>
      <c r="J100" s="19"/>
      <c r="K100" s="54"/>
      <c r="L100" s="54"/>
      <c r="M100" s="54"/>
      <c r="N100" s="54"/>
      <c r="O100" s="54"/>
    </row>
    <row r="101" spans="2:15" ht="15.75" thickBot="1" x14ac:dyDescent="0.3">
      <c r="B101" s="183"/>
      <c r="C101" s="20"/>
      <c r="D101" s="20"/>
      <c r="E101" s="20"/>
      <c r="F101" s="20"/>
      <c r="G101" s="20"/>
      <c r="H101" s="20"/>
      <c r="I101" s="250" t="s">
        <v>38</v>
      </c>
      <c r="J101" s="21"/>
      <c r="K101" s="54"/>
      <c r="L101" s="54"/>
      <c r="M101" s="54"/>
      <c r="N101" s="54"/>
      <c r="O101" s="54"/>
    </row>
    <row r="102" spans="2:15" ht="15.75" thickBot="1" x14ac:dyDescent="0.3">
      <c r="B102" s="183"/>
      <c r="C102" s="723" t="s">
        <v>103</v>
      </c>
      <c r="D102" s="724"/>
      <c r="E102" s="725"/>
      <c r="F102" s="20"/>
      <c r="G102" s="56">
        <f>$G$105+$G$108+$G$111+$G$115+$G$119+$G$132+$G$134+(IF((($G$124+$G$126+$G$128)&gt;2),"2",($G$124+$G$126+$G$128)))</f>
        <v>0</v>
      </c>
      <c r="H102" s="20"/>
      <c r="I102" s="57">
        <f>'Puntuación vbles'!M155+'Puntuación vbles'!M178+'Puntuación vbles'!M196</f>
        <v>18</v>
      </c>
      <c r="J102" s="21"/>
      <c r="K102" s="54"/>
      <c r="L102" s="54"/>
      <c r="M102" s="54"/>
      <c r="N102" s="54"/>
      <c r="O102" s="54"/>
    </row>
    <row r="103" spans="2:15" x14ac:dyDescent="0.25">
      <c r="B103" s="183"/>
      <c r="C103" s="71"/>
      <c r="D103" s="20"/>
      <c r="E103" s="20"/>
      <c r="F103" s="20"/>
      <c r="G103" s="20"/>
      <c r="H103" s="20"/>
      <c r="I103" s="20"/>
      <c r="J103" s="21"/>
      <c r="K103" s="54"/>
      <c r="L103" s="54"/>
      <c r="M103" s="54"/>
      <c r="N103" s="54"/>
      <c r="O103" s="54"/>
    </row>
    <row r="104" spans="2:15" x14ac:dyDescent="0.25">
      <c r="B104" s="183"/>
      <c r="C104" s="170" t="s">
        <v>208</v>
      </c>
      <c r="D104" s="20"/>
      <c r="E104" s="20"/>
      <c r="F104" s="20"/>
      <c r="G104" s="20"/>
      <c r="H104" s="20"/>
      <c r="I104" s="20"/>
      <c r="J104" s="21"/>
      <c r="K104" s="54"/>
      <c r="L104" s="54"/>
      <c r="M104" s="54"/>
      <c r="N104" s="54"/>
      <c r="O104" s="54"/>
    </row>
    <row r="105" spans="2:15" ht="15" customHeight="1" x14ac:dyDescent="0.25">
      <c r="B105" s="183"/>
      <c r="C105" s="764" t="s">
        <v>177</v>
      </c>
      <c r="D105" s="765"/>
      <c r="E105" s="766"/>
      <c r="F105" s="178"/>
      <c r="G105" s="56">
        <f>+IF('Modelo de Estratificación_P1'!$J$101='Puntuación vbles'!$D$129,'Puntuación vbles'!$M$129,'Puntuación vbles'!$M$130)</f>
        <v>0</v>
      </c>
      <c r="H105" s="20"/>
      <c r="I105" s="20"/>
      <c r="J105" s="21"/>
      <c r="K105" s="295"/>
      <c r="L105" s="296"/>
      <c r="M105" s="318"/>
      <c r="N105" s="54"/>
      <c r="O105" s="54"/>
    </row>
    <row r="106" spans="2:15" ht="15" customHeight="1" x14ac:dyDescent="0.25">
      <c r="B106" s="183"/>
      <c r="C106" s="767"/>
      <c r="D106" s="768"/>
      <c r="E106" s="769"/>
      <c r="F106" s="178"/>
      <c r="G106" s="178"/>
      <c r="H106" s="20"/>
      <c r="I106" s="29"/>
      <c r="J106" s="21"/>
      <c r="K106" s="297"/>
      <c r="L106" s="297"/>
      <c r="M106" s="54"/>
      <c r="N106" s="54"/>
      <c r="O106" s="54"/>
    </row>
    <row r="107" spans="2:15" ht="5.0999999999999996" customHeight="1" x14ac:dyDescent="0.25">
      <c r="B107" s="183"/>
      <c r="C107" s="28"/>
      <c r="D107" s="28"/>
      <c r="E107" s="28"/>
      <c r="F107" s="28"/>
      <c r="G107" s="28"/>
      <c r="H107" s="20"/>
      <c r="I107" s="28"/>
      <c r="J107" s="21"/>
      <c r="K107" s="298"/>
      <c r="L107" s="298"/>
      <c r="M107" s="54"/>
      <c r="N107" s="54"/>
      <c r="O107" s="54"/>
    </row>
    <row r="108" spans="2:15" ht="15" customHeight="1" x14ac:dyDescent="0.25">
      <c r="B108" s="183"/>
      <c r="C108" s="232" t="s">
        <v>176</v>
      </c>
      <c r="D108" s="233"/>
      <c r="E108" s="234"/>
      <c r="F108" s="20"/>
      <c r="G108" s="56">
        <f>+IF('Modelo de Estratificación_P1'!$J$104='Puntuación vbles'!$D$134,'Puntuación vbles'!$M$134,'Puntuación vbles'!$M$135)</f>
        <v>0</v>
      </c>
      <c r="H108" s="20"/>
      <c r="I108" s="29"/>
      <c r="J108" s="21"/>
      <c r="K108" s="297"/>
      <c r="L108" s="299"/>
      <c r="M108" s="54"/>
      <c r="N108" s="54"/>
      <c r="O108" s="54"/>
    </row>
    <row r="109" spans="2:15" ht="5.0999999999999996" customHeight="1" x14ac:dyDescent="0.25">
      <c r="B109" s="183"/>
      <c r="C109" s="20"/>
      <c r="D109" s="20"/>
      <c r="E109" s="20"/>
      <c r="F109" s="20"/>
      <c r="G109" s="20"/>
      <c r="H109" s="20"/>
      <c r="I109" s="29"/>
      <c r="J109" s="21"/>
      <c r="K109" s="297"/>
      <c r="L109" s="54"/>
      <c r="M109" s="54"/>
      <c r="N109" s="54"/>
      <c r="O109" s="54"/>
    </row>
    <row r="110" spans="2:15" x14ac:dyDescent="0.25">
      <c r="B110" s="183"/>
      <c r="C110" s="192" t="s">
        <v>97</v>
      </c>
      <c r="D110" s="190"/>
      <c r="E110" s="190"/>
      <c r="F110" s="190"/>
      <c r="G110" s="190"/>
      <c r="H110" s="20"/>
      <c r="I110" s="190"/>
      <c r="J110" s="21"/>
      <c r="K110" s="300"/>
      <c r="L110" s="300"/>
      <c r="M110" s="54"/>
      <c r="N110" s="54"/>
      <c r="O110" s="54"/>
    </row>
    <row r="111" spans="2:15" ht="15" customHeight="1" x14ac:dyDescent="0.25">
      <c r="B111" s="183"/>
      <c r="C111" s="764" t="s">
        <v>163</v>
      </c>
      <c r="D111" s="765"/>
      <c r="E111" s="766"/>
      <c r="F111" s="178"/>
      <c r="G111" s="56">
        <f>+IF('Modelo de Estratificación_P1'!$J$107='Puntuación vbles'!$D$140,'Puntuación vbles'!$M$140,'Puntuación vbles'!$M$141)</f>
        <v>0</v>
      </c>
      <c r="H111" s="20"/>
      <c r="I111" s="190"/>
      <c r="J111" s="21"/>
      <c r="K111" s="300"/>
      <c r="L111" s="300"/>
      <c r="M111" s="54"/>
      <c r="N111" s="54"/>
      <c r="O111" s="54"/>
    </row>
    <row r="112" spans="2:15" x14ac:dyDescent="0.25">
      <c r="B112" s="183"/>
      <c r="C112" s="767"/>
      <c r="D112" s="768"/>
      <c r="E112" s="769"/>
      <c r="F112" s="178"/>
      <c r="G112" s="178"/>
      <c r="H112" s="20"/>
      <c r="I112" s="190"/>
      <c r="J112" s="21"/>
      <c r="K112" s="300"/>
      <c r="L112" s="298"/>
      <c r="M112" s="54"/>
      <c r="N112" s="54"/>
      <c r="O112" s="54"/>
    </row>
    <row r="113" spans="2:15" ht="5.0999999999999996" customHeight="1" x14ac:dyDescent="0.25">
      <c r="B113" s="183"/>
      <c r="C113" s="20"/>
      <c r="D113" s="20"/>
      <c r="E113" s="20"/>
      <c r="F113" s="20"/>
      <c r="G113" s="20"/>
      <c r="H113" s="20"/>
      <c r="I113" s="20"/>
      <c r="J113" s="21"/>
      <c r="K113" s="54"/>
      <c r="L113" s="54"/>
      <c r="M113" s="54"/>
      <c r="N113" s="54"/>
      <c r="O113" s="54"/>
    </row>
    <row r="114" spans="2:15" s="185" customFormat="1" x14ac:dyDescent="0.25">
      <c r="B114" s="186"/>
      <c r="C114" s="192" t="s">
        <v>33</v>
      </c>
      <c r="D114" s="29"/>
      <c r="E114" s="29"/>
      <c r="F114" s="29"/>
      <c r="G114" s="29"/>
      <c r="H114" s="249"/>
      <c r="I114" s="29"/>
      <c r="J114" s="320"/>
      <c r="K114" s="297"/>
      <c r="L114" s="299"/>
      <c r="M114" s="317"/>
      <c r="N114" s="319"/>
      <c r="O114" s="319"/>
    </row>
    <row r="115" spans="2:15" ht="15" customHeight="1" x14ac:dyDescent="0.25">
      <c r="B115" s="183"/>
      <c r="C115" s="764" t="s">
        <v>165</v>
      </c>
      <c r="D115" s="765"/>
      <c r="E115" s="766"/>
      <c r="F115" s="178"/>
      <c r="G115" s="56">
        <f>+IF('Modelo de Estratificación_P1'!$J$111='Puntuación vbles'!$D$146,'Puntuación vbles'!$M$146,'Puntuación vbles'!$M$147)</f>
        <v>0</v>
      </c>
      <c r="H115" s="20"/>
      <c r="I115" s="134"/>
      <c r="J115" s="21"/>
      <c r="K115" s="299"/>
      <c r="L115" s="299"/>
      <c r="M115" s="299"/>
      <c r="N115" s="54"/>
      <c r="O115" s="54"/>
    </row>
    <row r="116" spans="2:15" x14ac:dyDescent="0.25">
      <c r="B116" s="183"/>
      <c r="C116" s="767"/>
      <c r="D116" s="768"/>
      <c r="E116" s="769"/>
      <c r="F116" s="178"/>
      <c r="G116" s="178"/>
      <c r="H116" s="20"/>
      <c r="I116" s="29"/>
      <c r="J116" s="21"/>
      <c r="K116" s="297"/>
      <c r="L116" s="298"/>
      <c r="M116" s="54"/>
      <c r="N116" s="54"/>
      <c r="O116" s="54"/>
    </row>
    <row r="117" spans="2:15" ht="5.0999999999999996" customHeight="1" x14ac:dyDescent="0.25">
      <c r="B117" s="183"/>
      <c r="C117" s="20"/>
      <c r="D117" s="20"/>
      <c r="E117" s="20"/>
      <c r="F117" s="20"/>
      <c r="G117" s="20"/>
      <c r="H117" s="20"/>
      <c r="I117" s="29"/>
      <c r="J117" s="21"/>
      <c r="K117" s="297"/>
      <c r="L117" s="54"/>
      <c r="M117" s="54"/>
      <c r="N117" s="54"/>
      <c r="O117" s="54"/>
    </row>
    <row r="118" spans="2:15" s="32" customFormat="1" x14ac:dyDescent="0.25">
      <c r="B118" s="321"/>
      <c r="C118" s="192" t="s">
        <v>104</v>
      </c>
      <c r="D118" s="192"/>
      <c r="E118" s="192"/>
      <c r="F118" s="192"/>
      <c r="G118" s="192"/>
      <c r="H118" s="322"/>
      <c r="I118" s="192"/>
      <c r="J118" s="323"/>
      <c r="K118" s="303"/>
      <c r="L118" s="324"/>
      <c r="M118" s="310"/>
      <c r="N118" s="310"/>
      <c r="O118" s="310"/>
    </row>
    <row r="119" spans="2:15" ht="15.75" customHeight="1" x14ac:dyDescent="0.25">
      <c r="B119" s="183"/>
      <c r="C119" s="764" t="s">
        <v>175</v>
      </c>
      <c r="D119" s="765"/>
      <c r="E119" s="766"/>
      <c r="F119" s="178"/>
      <c r="G119" s="56">
        <f>+IF('Modelo de Estratificación_P1'!$J$115='Puntuación vbles'!$D$152,'Puntuación vbles'!$M$152,'Puntuación vbles'!$M$153)</f>
        <v>0</v>
      </c>
      <c r="H119" s="20"/>
      <c r="I119" s="189"/>
      <c r="J119" s="21"/>
      <c r="K119" s="301"/>
      <c r="L119" s="301"/>
      <c r="M119" s="54"/>
      <c r="N119" s="54"/>
      <c r="O119" s="54"/>
    </row>
    <row r="120" spans="2:15" x14ac:dyDescent="0.25">
      <c r="B120" s="183"/>
      <c r="C120" s="767"/>
      <c r="D120" s="768"/>
      <c r="E120" s="769"/>
      <c r="F120" s="178"/>
      <c r="G120" s="178"/>
      <c r="H120" s="20"/>
      <c r="I120" s="29"/>
      <c r="J120" s="21"/>
      <c r="K120" s="297"/>
      <c r="L120" s="297"/>
      <c r="M120" s="54"/>
      <c r="N120" s="54"/>
      <c r="O120" s="54"/>
    </row>
    <row r="121" spans="2:15" ht="5.0999999999999996" customHeight="1" x14ac:dyDescent="0.25">
      <c r="B121" s="184"/>
      <c r="C121" s="97"/>
      <c r="D121" s="26"/>
      <c r="E121" s="26"/>
      <c r="F121" s="26"/>
      <c r="G121" s="26"/>
      <c r="H121" s="26"/>
      <c r="I121" s="26"/>
      <c r="J121" s="27"/>
      <c r="K121" s="54"/>
      <c r="L121" s="54"/>
      <c r="M121" s="54"/>
      <c r="N121" s="54"/>
      <c r="O121" s="54"/>
    </row>
    <row r="122" spans="2:15" ht="5.0999999999999996" customHeight="1" x14ac:dyDescent="0.25">
      <c r="B122" s="743" t="s">
        <v>211</v>
      </c>
      <c r="C122" s="96"/>
      <c r="D122" s="18"/>
      <c r="E122" s="18"/>
      <c r="F122" s="18"/>
      <c r="G122" s="18"/>
      <c r="H122" s="18"/>
      <c r="I122" s="18"/>
      <c r="J122" s="19"/>
      <c r="K122" s="53"/>
      <c r="L122" s="54"/>
      <c r="M122" s="54"/>
      <c r="N122" s="54"/>
    </row>
    <row r="123" spans="2:15" ht="15.95" customHeight="1" x14ac:dyDescent="0.25">
      <c r="B123" s="744"/>
      <c r="C123" s="172" t="s">
        <v>208</v>
      </c>
      <c r="D123" s="72"/>
      <c r="E123" s="20"/>
      <c r="F123" s="20"/>
      <c r="G123" s="20"/>
      <c r="H123" s="20"/>
      <c r="I123" s="20"/>
      <c r="J123" s="21"/>
      <c r="K123" s="53"/>
      <c r="L123" s="54"/>
      <c r="M123" s="54"/>
      <c r="N123" s="54"/>
    </row>
    <row r="124" spans="2:15" x14ac:dyDescent="0.25">
      <c r="B124" s="744"/>
      <c r="C124" s="232" t="s">
        <v>64</v>
      </c>
      <c r="D124" s="233"/>
      <c r="E124" s="234"/>
      <c r="F124" s="20"/>
      <c r="G124" s="56">
        <f>+IF('Modelo de Estratificación_P1'!$J$127='Puntuación vbles'!$D$165,'Puntuación vbles'!$M$165,'Puntuación vbles'!$M$166)</f>
        <v>0</v>
      </c>
      <c r="H124" s="20"/>
      <c r="I124" s="56" t="str">
        <f>+IF('Modelo de Estratificación_P1'!$M$101=0, "  ")</f>
        <v xml:space="preserve">  </v>
      </c>
      <c r="J124" s="21"/>
      <c r="K124" s="325"/>
      <c r="L124" s="54"/>
      <c r="M124" s="54"/>
      <c r="N124" s="54"/>
    </row>
    <row r="125" spans="2:15" ht="5.0999999999999996" customHeight="1" x14ac:dyDescent="0.25">
      <c r="B125" s="744"/>
      <c r="C125" s="28"/>
      <c r="D125" s="28"/>
      <c r="E125" s="28"/>
      <c r="F125" s="20"/>
      <c r="G125" s="72"/>
      <c r="H125" s="20"/>
      <c r="I125" s="28"/>
      <c r="J125" s="21"/>
      <c r="K125" s="326"/>
      <c r="L125" s="54"/>
      <c r="M125" s="54"/>
      <c r="N125" s="54"/>
    </row>
    <row r="126" spans="2:15" x14ac:dyDescent="0.25">
      <c r="B126" s="744"/>
      <c r="C126" s="232" t="s">
        <v>66</v>
      </c>
      <c r="D126" s="233"/>
      <c r="E126" s="234"/>
      <c r="F126" s="20"/>
      <c r="G126" s="56">
        <f>+IF('Modelo de Estratificación_P1'!$J$129='Puntuación vbles'!$D$170,'Puntuación vbles'!$M$170,'Puntuación vbles'!M171)</f>
        <v>0</v>
      </c>
      <c r="H126" s="20"/>
      <c r="I126" s="73"/>
      <c r="J126" s="21"/>
      <c r="K126" s="325"/>
      <c r="L126" s="54"/>
      <c r="M126" s="54"/>
      <c r="N126" s="54"/>
    </row>
    <row r="127" spans="2:15" ht="5.0999999999999996" customHeight="1" x14ac:dyDescent="0.25">
      <c r="B127" s="744"/>
      <c r="C127" s="28"/>
      <c r="D127" s="28"/>
      <c r="E127" s="28"/>
      <c r="F127" s="20"/>
      <c r="G127" s="72"/>
      <c r="H127" s="20"/>
      <c r="I127" s="28"/>
      <c r="J127" s="21"/>
      <c r="K127" s="326"/>
      <c r="L127" s="54"/>
      <c r="M127" s="54"/>
      <c r="N127" s="54"/>
    </row>
    <row r="128" spans="2:15" x14ac:dyDescent="0.25">
      <c r="B128" s="744"/>
      <c r="C128" s="232" t="s">
        <v>65</v>
      </c>
      <c r="D128" s="233"/>
      <c r="E128" s="234"/>
      <c r="F128" s="20"/>
      <c r="G128" s="56">
        <f>+IF('Modelo de Estratificación_P1'!$J$131='Puntuación vbles'!$D$175,'Puntuación vbles'!$M$175,'Puntuación vbles'!$M$176)</f>
        <v>0</v>
      </c>
      <c r="H128" s="20"/>
      <c r="I128" s="73"/>
      <c r="J128" s="21"/>
      <c r="K128" s="325"/>
      <c r="L128" s="54"/>
      <c r="M128" s="54"/>
      <c r="N128" s="54"/>
    </row>
    <row r="129" spans="2:14" ht="5.0999999999999996" customHeight="1" x14ac:dyDescent="0.25">
      <c r="B129" s="745"/>
      <c r="C129" s="97"/>
      <c r="D129" s="26"/>
      <c r="E129" s="26"/>
      <c r="F129" s="26"/>
      <c r="G129" s="26"/>
      <c r="H129" s="26"/>
      <c r="I129" s="26"/>
      <c r="J129" s="27"/>
      <c r="K129" s="327"/>
      <c r="L129" s="309"/>
      <c r="M129" s="54"/>
      <c r="N129" s="54"/>
    </row>
    <row r="130" spans="2:14" ht="5.0999999999999996" customHeight="1" x14ac:dyDescent="0.25">
      <c r="B130" s="743" t="s">
        <v>212</v>
      </c>
      <c r="C130" s="96"/>
      <c r="D130" s="18"/>
      <c r="E130" s="18"/>
      <c r="F130" s="18"/>
      <c r="G130" s="18"/>
      <c r="H130" s="18"/>
      <c r="I130" s="18"/>
      <c r="J130" s="18"/>
      <c r="K130" s="53"/>
      <c r="L130" s="54"/>
      <c r="M130" s="54"/>
      <c r="N130" s="54"/>
    </row>
    <row r="131" spans="2:14" x14ac:dyDescent="0.25">
      <c r="B131" s="744"/>
      <c r="C131" s="172" t="s">
        <v>169</v>
      </c>
      <c r="D131" s="20"/>
      <c r="E131" s="20"/>
      <c r="F131" s="20"/>
      <c r="G131" s="20"/>
      <c r="H131" s="20"/>
      <c r="I131" s="20"/>
      <c r="J131" s="20"/>
      <c r="K131" s="53"/>
      <c r="L131" s="54"/>
      <c r="M131" s="54"/>
      <c r="N131" s="54"/>
    </row>
    <row r="132" spans="2:14" x14ac:dyDescent="0.25">
      <c r="B132" s="744"/>
      <c r="C132" s="232" t="s">
        <v>99</v>
      </c>
      <c r="D132" s="233"/>
      <c r="E132" s="234"/>
      <c r="F132" s="20"/>
      <c r="G132" s="56">
        <f>+IF('Modelo de Estratificación_P1'!$J$142='Puntuación vbles'!$D$188,'Puntuación vbles'!$M$188,'Puntuación vbles'!$M$189)</f>
        <v>0</v>
      </c>
      <c r="H132" s="20"/>
      <c r="I132" s="93"/>
      <c r="J132" s="21"/>
      <c r="K132" s="292"/>
      <c r="L132" s="291"/>
      <c r="M132" s="54"/>
      <c r="N132" s="54"/>
    </row>
    <row r="133" spans="2:14" ht="5.0999999999999996" customHeight="1" x14ac:dyDescent="0.25">
      <c r="B133" s="744"/>
      <c r="C133" s="28"/>
      <c r="D133" s="28"/>
      <c r="E133" s="28"/>
      <c r="F133" s="28"/>
      <c r="G133" s="28"/>
      <c r="H133" s="20"/>
      <c r="I133" s="28"/>
      <c r="J133" s="21"/>
      <c r="K133" s="326"/>
      <c r="L133" s="298"/>
      <c r="M133" s="54"/>
      <c r="N133" s="54"/>
    </row>
    <row r="134" spans="2:14" x14ac:dyDescent="0.25">
      <c r="B134" s="744"/>
      <c r="C134" s="770" t="s">
        <v>201</v>
      </c>
      <c r="D134" s="715"/>
      <c r="E134" s="771"/>
      <c r="F134" s="177"/>
      <c r="G134" s="56">
        <f>+IF('Modelo de Estratificación_P1'!$J$144='Puntuación vbles'!$D$193,'Puntuación vbles'!$M$193,'Puntuación vbles'!$M$194)</f>
        <v>0</v>
      </c>
      <c r="H134" s="20"/>
      <c r="I134" s="28"/>
      <c r="J134" s="21"/>
      <c r="K134" s="326"/>
      <c r="L134" s="298"/>
      <c r="M134" s="54"/>
      <c r="N134" s="54"/>
    </row>
    <row r="135" spans="2:14" x14ac:dyDescent="0.25">
      <c r="B135" s="744"/>
      <c r="C135" s="772"/>
      <c r="D135" s="718"/>
      <c r="E135" s="773"/>
      <c r="F135" s="177"/>
      <c r="G135" s="177"/>
      <c r="H135" s="20"/>
      <c r="I135" s="93"/>
      <c r="J135" s="93"/>
      <c r="K135" s="292"/>
      <c r="L135" s="291"/>
      <c r="M135" s="54"/>
      <c r="N135" s="54"/>
    </row>
    <row r="136" spans="2:14" ht="5.0999999999999996" customHeight="1" x14ac:dyDescent="0.25">
      <c r="B136" s="745"/>
      <c r="C136" s="97"/>
      <c r="D136" s="26"/>
      <c r="E136" s="26"/>
      <c r="F136" s="26"/>
      <c r="G136" s="26"/>
      <c r="H136" s="26"/>
      <c r="I136" s="26"/>
      <c r="J136" s="26"/>
      <c r="K136" s="53"/>
      <c r="L136" s="54"/>
      <c r="M136" s="54"/>
      <c r="N136" s="54"/>
    </row>
    <row r="137" spans="2:14" ht="5.0999999999999996" customHeight="1" x14ac:dyDescent="0.25">
      <c r="C137" s="84"/>
      <c r="D137" s="54"/>
      <c r="E137" s="54"/>
      <c r="F137" s="54"/>
      <c r="G137" s="54"/>
      <c r="H137" s="54"/>
      <c r="I137" s="54"/>
      <c r="J137" s="54"/>
      <c r="K137" s="54"/>
      <c r="L137" s="54"/>
      <c r="M137" s="54"/>
      <c r="N137" s="54"/>
    </row>
    <row r="138" spans="2:14" s="91" customFormat="1" x14ac:dyDescent="0.25">
      <c r="B138" s="544" t="s">
        <v>82</v>
      </c>
      <c r="C138" s="545"/>
      <c r="D138" s="545"/>
      <c r="E138" s="545"/>
      <c r="F138" s="545"/>
      <c r="G138" s="545"/>
      <c r="H138" s="545"/>
      <c r="I138" s="545"/>
      <c r="J138" s="546"/>
      <c r="K138" s="328"/>
      <c r="L138" s="313"/>
      <c r="M138" s="313"/>
      <c r="N138" s="313"/>
    </row>
    <row r="139" spans="2:14" ht="8.1" customHeight="1" x14ac:dyDescent="0.25"/>
    <row r="140" spans="2:14" ht="8.1" customHeight="1" x14ac:dyDescent="0.25">
      <c r="B140" s="182"/>
      <c r="C140" s="96"/>
      <c r="D140" s="18"/>
      <c r="E140" s="18"/>
      <c r="F140" s="18"/>
      <c r="G140" s="18"/>
      <c r="H140" s="18"/>
      <c r="I140" s="18"/>
      <c r="J140" s="18"/>
      <c r="K140" s="53"/>
      <c r="L140" s="54"/>
      <c r="M140" s="54"/>
      <c r="N140" s="54"/>
    </row>
    <row r="141" spans="2:14" x14ac:dyDescent="0.25">
      <c r="B141" s="183"/>
      <c r="C141" s="71"/>
      <c r="D141" s="20"/>
      <c r="E141" s="20"/>
      <c r="F141" s="20"/>
      <c r="G141" s="20"/>
      <c r="H141" s="20"/>
      <c r="I141" s="20"/>
      <c r="J141" s="20"/>
      <c r="K141" s="53"/>
      <c r="L141" s="54"/>
      <c r="M141" s="54"/>
      <c r="N141" s="54"/>
    </row>
    <row r="142" spans="2:14" ht="15.75" thickBot="1" x14ac:dyDescent="0.3">
      <c r="B142" s="183"/>
      <c r="C142" s="20"/>
      <c r="D142" s="20"/>
      <c r="E142" s="20"/>
      <c r="F142" s="20"/>
      <c r="G142" s="20"/>
      <c r="H142" s="20"/>
      <c r="I142" s="250" t="s">
        <v>38</v>
      </c>
      <c r="J142" s="20"/>
      <c r="K142" s="53"/>
      <c r="L142" s="54"/>
      <c r="M142" s="54"/>
      <c r="N142" s="54"/>
    </row>
    <row r="143" spans="2:14" ht="15.75" thickBot="1" x14ac:dyDescent="0.3">
      <c r="B143" s="183"/>
      <c r="C143" s="723" t="s">
        <v>107</v>
      </c>
      <c r="D143" s="724"/>
      <c r="E143" s="725"/>
      <c r="F143" s="20"/>
      <c r="G143" s="340">
        <f>$G$145+$G$148+$G$151+$G$155+$G$163+$G$168+$G$172+$G$180</f>
        <v>0</v>
      </c>
      <c r="H143" s="20"/>
      <c r="I143" s="57">
        <f>'Puntuación vbles'!$M$256</f>
        <v>25</v>
      </c>
      <c r="J143" s="20"/>
      <c r="K143" s="53"/>
      <c r="L143" s="54"/>
      <c r="M143" s="54"/>
      <c r="N143" s="54"/>
    </row>
    <row r="144" spans="2:14" ht="8.1" customHeight="1" x14ac:dyDescent="0.25">
      <c r="B144" s="183"/>
      <c r="C144" s="71"/>
      <c r="D144" s="20"/>
      <c r="E144" s="20"/>
      <c r="F144" s="20"/>
      <c r="G144" s="20"/>
      <c r="H144" s="20"/>
      <c r="I144" s="20"/>
      <c r="J144" s="20"/>
      <c r="K144" s="53"/>
      <c r="L144" s="54"/>
      <c r="M144" s="54"/>
      <c r="N144" s="54"/>
    </row>
    <row r="145" spans="2:14" ht="15" customHeight="1" x14ac:dyDescent="0.25">
      <c r="B145" s="183"/>
      <c r="C145" s="235" t="s">
        <v>214</v>
      </c>
      <c r="D145" s="233"/>
      <c r="E145" s="234"/>
      <c r="F145" s="183"/>
      <c r="G145" s="56">
        <f>+IF('Modelo de Estratificación_P1'!$J$151='Puntuación vbles'!$D$203,'Puntuación vbles'!$M$203,'Puntuación vbles'!$M$204)</f>
        <v>0</v>
      </c>
      <c r="H145" s="20"/>
      <c r="I145" s="20"/>
      <c r="J145" s="330"/>
      <c r="K145" s="53"/>
      <c r="L145" s="54"/>
      <c r="M145" s="54"/>
      <c r="N145" s="54"/>
    </row>
    <row r="146" spans="2:14" ht="9.9499999999999993" customHeight="1" x14ac:dyDescent="0.25">
      <c r="B146" s="183"/>
      <c r="C146" s="72"/>
      <c r="D146" s="134"/>
      <c r="E146" s="134"/>
      <c r="F146" s="134"/>
      <c r="G146" s="134"/>
      <c r="H146" s="20"/>
      <c r="I146" s="134"/>
      <c r="J146" s="134"/>
      <c r="K146" s="331"/>
      <c r="L146" s="299"/>
      <c r="M146" s="54"/>
      <c r="N146" s="54"/>
    </row>
    <row r="147" spans="2:14" ht="15" customHeight="1" x14ac:dyDescent="0.25">
      <c r="B147" s="183"/>
      <c r="C147" s="172" t="s">
        <v>34</v>
      </c>
      <c r="D147" s="134"/>
      <c r="E147" s="134"/>
      <c r="F147" s="134"/>
      <c r="G147" s="134"/>
      <c r="H147" s="20"/>
      <c r="I147" s="134"/>
      <c r="J147" s="134"/>
      <c r="K147" s="331"/>
      <c r="L147" s="299"/>
      <c r="M147" s="54"/>
      <c r="N147" s="54"/>
    </row>
    <row r="148" spans="2:14" ht="15" customHeight="1" x14ac:dyDescent="0.25">
      <c r="B148" s="183"/>
      <c r="C148" s="714" t="s">
        <v>35</v>
      </c>
      <c r="D148" s="715"/>
      <c r="E148" s="716"/>
      <c r="F148" s="338"/>
      <c r="G148" s="56">
        <f>+IF('Modelo de Estratificación_P1'!$J$155='Puntuación vbles'!$D$209,'Puntuación vbles'!$M$209,'Puntuación vbles'!$M$210)</f>
        <v>0</v>
      </c>
      <c r="H148" s="20"/>
      <c r="I148" s="134"/>
      <c r="J148" s="290"/>
      <c r="K148" s="331"/>
      <c r="L148" s="299"/>
      <c r="M148" s="54"/>
      <c r="N148" s="54"/>
    </row>
    <row r="149" spans="2:14" ht="15" customHeight="1" x14ac:dyDescent="0.25">
      <c r="B149" s="183"/>
      <c r="C149" s="717"/>
      <c r="D149" s="718"/>
      <c r="E149" s="719"/>
      <c r="F149" s="338"/>
      <c r="G149" s="177"/>
      <c r="H149" s="20"/>
      <c r="I149" s="134"/>
      <c r="J149" s="134"/>
      <c r="K149" s="331"/>
      <c r="L149" s="299"/>
      <c r="M149" s="54"/>
      <c r="N149" s="54"/>
    </row>
    <row r="150" spans="2:14" ht="5.0999999999999996" customHeight="1" x14ac:dyDescent="0.25">
      <c r="B150" s="183"/>
      <c r="C150" s="20"/>
      <c r="D150" s="20"/>
      <c r="E150" s="20"/>
      <c r="F150" s="20"/>
      <c r="G150" s="20"/>
      <c r="H150" s="20"/>
      <c r="I150" s="20"/>
      <c r="J150" s="20"/>
      <c r="K150" s="53"/>
      <c r="L150" s="54"/>
      <c r="M150" s="54"/>
      <c r="N150" s="54"/>
    </row>
    <row r="151" spans="2:14" x14ac:dyDescent="0.25">
      <c r="B151" s="183"/>
      <c r="C151" s="758" t="s">
        <v>213</v>
      </c>
      <c r="D151" s="759"/>
      <c r="E151" s="760"/>
      <c r="F151" s="183"/>
      <c r="G151" s="56">
        <f>+IF('Modelo de Estratificación_P1'!$J$158='Puntuación vbles'!$D$214,'Puntuación vbles'!$M$214,'Puntuación vbles'!$M$215)</f>
        <v>0</v>
      </c>
      <c r="H151" s="20"/>
      <c r="I151" s="20"/>
      <c r="J151" s="290"/>
      <c r="K151" s="53"/>
      <c r="L151" s="302"/>
      <c r="M151" s="54"/>
      <c r="N151" s="54"/>
    </row>
    <row r="152" spans="2:14" x14ac:dyDescent="0.25">
      <c r="B152" s="183"/>
      <c r="C152" s="761"/>
      <c r="D152" s="762"/>
      <c r="E152" s="763"/>
      <c r="F152" s="20"/>
      <c r="G152" s="20"/>
      <c r="H152" s="20"/>
      <c r="I152" s="20"/>
      <c r="J152" s="20"/>
      <c r="K152" s="53"/>
      <c r="L152" s="54"/>
      <c r="M152" s="54"/>
      <c r="N152" s="54"/>
    </row>
    <row r="153" spans="2:14" ht="5.0999999999999996" customHeight="1" x14ac:dyDescent="0.25">
      <c r="B153" s="183"/>
      <c r="C153" s="339"/>
      <c r="D153" s="339"/>
      <c r="E153" s="339"/>
      <c r="F153" s="20"/>
      <c r="G153" s="20"/>
      <c r="H153" s="20"/>
      <c r="I153" s="20"/>
      <c r="J153" s="20"/>
      <c r="K153" s="53"/>
      <c r="L153" s="54"/>
      <c r="M153" s="54"/>
      <c r="N153" s="54"/>
    </row>
    <row r="154" spans="2:14" ht="15" customHeight="1" x14ac:dyDescent="0.25">
      <c r="B154" s="183"/>
      <c r="C154" s="192" t="s">
        <v>11</v>
      </c>
      <c r="D154" s="192"/>
      <c r="E154" s="192"/>
      <c r="F154" s="192"/>
      <c r="G154" s="192"/>
      <c r="H154" s="20"/>
      <c r="I154" s="192"/>
      <c r="J154" s="192"/>
      <c r="K154" s="332"/>
      <c r="L154" s="301"/>
      <c r="M154" s="54"/>
      <c r="N154" s="54"/>
    </row>
    <row r="155" spans="2:14" ht="15" customHeight="1" x14ac:dyDescent="0.25">
      <c r="B155" s="183"/>
      <c r="C155" s="714" t="s">
        <v>146</v>
      </c>
      <c r="D155" s="715"/>
      <c r="E155" s="716"/>
      <c r="F155" s="338"/>
      <c r="G155" s="56">
        <f>+IF('Modelo de Estratificación_P1'!$J$162='Puntuación vbles'!$D$221,'Puntuación vbles'!$M$221,'Puntuación vbles'!$M$222)</f>
        <v>0</v>
      </c>
      <c r="H155" s="20"/>
      <c r="I155" s="192"/>
      <c r="J155" s="290"/>
      <c r="K155" s="332"/>
      <c r="L155" s="303"/>
      <c r="M155" s="54"/>
      <c r="N155" s="54"/>
    </row>
    <row r="156" spans="2:14" ht="15" customHeight="1" x14ac:dyDescent="0.25">
      <c r="B156" s="183"/>
      <c r="C156" s="717"/>
      <c r="D156" s="718"/>
      <c r="E156" s="719"/>
      <c r="F156" s="338"/>
      <c r="G156" s="177"/>
      <c r="H156" s="20"/>
      <c r="I156" s="192"/>
      <c r="J156" s="192"/>
      <c r="K156" s="332"/>
      <c r="L156" s="303"/>
      <c r="M156" s="54"/>
      <c r="N156" s="54"/>
    </row>
    <row r="157" spans="2:14" ht="5.0999999999999996" customHeight="1" x14ac:dyDescent="0.25">
      <c r="B157" s="183"/>
      <c r="C157" s="20"/>
      <c r="D157" s="20"/>
      <c r="E157" s="20"/>
      <c r="F157" s="20"/>
      <c r="G157" s="20"/>
      <c r="H157" s="20"/>
      <c r="I157" s="192"/>
      <c r="J157" s="192"/>
      <c r="K157" s="332"/>
      <c r="L157" s="303"/>
      <c r="M157" s="54"/>
      <c r="N157" s="54"/>
    </row>
    <row r="158" spans="2:14" ht="15" customHeight="1" x14ac:dyDescent="0.25">
      <c r="B158" s="183"/>
      <c r="C158" s="714" t="s">
        <v>215</v>
      </c>
      <c r="D158" s="715"/>
      <c r="E158" s="716"/>
      <c r="F158" s="338"/>
      <c r="G158" s="344">
        <f>'Modelo de Estratificación_P1'!$J$165</f>
        <v>0</v>
      </c>
      <c r="H158" s="20"/>
      <c r="I158" s="132"/>
      <c r="J158" s="132"/>
      <c r="K158" s="333"/>
      <c r="L158" s="304"/>
      <c r="M158" s="54"/>
      <c r="N158" s="54"/>
    </row>
    <row r="159" spans="2:14" x14ac:dyDescent="0.25">
      <c r="B159" s="183"/>
      <c r="C159" s="720"/>
      <c r="D159" s="721"/>
      <c r="E159" s="722"/>
      <c r="F159" s="338"/>
      <c r="G159" s="177"/>
      <c r="H159" s="20"/>
      <c r="I159" s="132"/>
      <c r="J159" s="132"/>
      <c r="K159" s="333"/>
      <c r="L159" s="304"/>
      <c r="M159" s="54"/>
      <c r="N159" s="54"/>
    </row>
    <row r="160" spans="2:14" ht="34.5" customHeight="1" x14ac:dyDescent="0.25">
      <c r="B160" s="183"/>
      <c r="C160" s="717"/>
      <c r="D160" s="718"/>
      <c r="E160" s="719"/>
      <c r="F160" s="338"/>
      <c r="G160" s="535" t="str">
        <f>+IF('Modelo de Estratificación_P1'!$J$165='Puntuación vbles'!$D$233,"Advertencia: Condiciones especiales de almacenaje/conservación","")</f>
        <v/>
      </c>
      <c r="H160" s="535"/>
      <c r="I160" s="535"/>
      <c r="J160" s="132"/>
      <c r="K160" s="333"/>
      <c r="L160" s="304"/>
      <c r="M160" s="54"/>
      <c r="N160" s="54"/>
    </row>
    <row r="161" spans="2:14" ht="5.0999999999999996" customHeight="1" x14ac:dyDescent="0.25">
      <c r="B161" s="183"/>
      <c r="C161" s="20"/>
      <c r="D161" s="20"/>
      <c r="E161" s="20"/>
      <c r="F161" s="20"/>
      <c r="G161" s="20"/>
      <c r="H161" s="20"/>
      <c r="I161" s="20"/>
      <c r="J161" s="20"/>
      <c r="K161" s="53"/>
      <c r="L161" s="54"/>
      <c r="M161" s="54"/>
      <c r="N161" s="54"/>
    </row>
    <row r="162" spans="2:14" ht="15" customHeight="1" x14ac:dyDescent="0.25">
      <c r="B162" s="183"/>
      <c r="C162" s="192" t="s">
        <v>36</v>
      </c>
      <c r="D162" s="329"/>
      <c r="E162" s="329"/>
      <c r="F162" s="329"/>
      <c r="G162" s="329"/>
      <c r="H162" s="20"/>
      <c r="I162" s="329"/>
      <c r="J162" s="329"/>
      <c r="K162" s="334"/>
      <c r="L162" s="305"/>
      <c r="M162" s="54"/>
      <c r="N162" s="54"/>
    </row>
    <row r="163" spans="2:14" ht="15" customHeight="1" x14ac:dyDescent="0.25">
      <c r="B163" s="183"/>
      <c r="C163" s="714" t="s">
        <v>180</v>
      </c>
      <c r="D163" s="715"/>
      <c r="E163" s="716"/>
      <c r="F163" s="338"/>
      <c r="G163" s="56">
        <f>+IF('Modelo de Estratificación_P1'!$J$171='Puntuación vbles'!$D$233,'Puntuación vbles'!$M$233,'Puntuación vbles'!$M$234)</f>
        <v>0</v>
      </c>
      <c r="H163" s="20"/>
      <c r="I163" s="20"/>
      <c r="J163" s="290"/>
      <c r="K163" s="53"/>
      <c r="L163" s="306"/>
      <c r="M163" s="54"/>
      <c r="N163" s="54"/>
    </row>
    <row r="164" spans="2:14" x14ac:dyDescent="0.25">
      <c r="B164" s="183"/>
      <c r="C164" s="720"/>
      <c r="D164" s="721"/>
      <c r="E164" s="722"/>
      <c r="F164" s="338"/>
      <c r="G164" s="177"/>
      <c r="H164" s="20"/>
      <c r="I164" s="20"/>
      <c r="J164" s="20"/>
      <c r="K164" s="53"/>
      <c r="L164" s="298"/>
      <c r="M164" s="54"/>
      <c r="N164" s="54"/>
    </row>
    <row r="165" spans="2:14" x14ac:dyDescent="0.25">
      <c r="B165" s="183"/>
      <c r="C165" s="717"/>
      <c r="D165" s="718"/>
      <c r="E165" s="719"/>
      <c r="F165" s="338"/>
      <c r="G165" s="177"/>
      <c r="H165" s="20"/>
      <c r="I165" s="20"/>
      <c r="J165" s="20"/>
      <c r="K165" s="53"/>
      <c r="L165" s="298"/>
      <c r="M165" s="54"/>
      <c r="N165" s="54"/>
    </row>
    <row r="166" spans="2:14" ht="5.0999999999999996" customHeight="1" x14ac:dyDescent="0.25">
      <c r="B166" s="183"/>
      <c r="C166" s="20"/>
      <c r="D166" s="20"/>
      <c r="E166" s="20"/>
      <c r="F166" s="20"/>
      <c r="G166" s="20"/>
      <c r="H166" s="20"/>
      <c r="I166" s="20"/>
      <c r="J166" s="20"/>
      <c r="K166" s="53"/>
      <c r="L166" s="54"/>
      <c r="M166" s="54"/>
      <c r="N166" s="54"/>
    </row>
    <row r="167" spans="2:14" x14ac:dyDescent="0.25">
      <c r="B167" s="183"/>
      <c r="C167" s="192" t="s">
        <v>105</v>
      </c>
      <c r="D167" s="191"/>
      <c r="E167" s="191"/>
      <c r="F167" s="191"/>
      <c r="G167" s="191"/>
      <c r="H167" s="20"/>
      <c r="I167" s="191"/>
      <c r="J167" s="191"/>
      <c r="K167" s="335"/>
      <c r="L167" s="307"/>
      <c r="M167" s="54"/>
      <c r="N167" s="54"/>
    </row>
    <row r="168" spans="2:14" ht="17.25" customHeight="1" x14ac:dyDescent="0.25">
      <c r="B168" s="183"/>
      <c r="C168" s="726" t="s">
        <v>181</v>
      </c>
      <c r="D168" s="727"/>
      <c r="E168" s="728"/>
      <c r="F168" s="183"/>
      <c r="G168" s="56">
        <f>+IF('Modelo de Estratificación_P1'!$J$177='Puntuación vbles'!$D$239,'Puntuación vbles'!$M$239,'Puntuación vbles'!$M$240)</f>
        <v>0</v>
      </c>
      <c r="H168" s="20"/>
      <c r="I168" s="133"/>
      <c r="J168" s="290"/>
      <c r="K168" s="336"/>
      <c r="L168" s="306"/>
      <c r="M168" s="54"/>
      <c r="N168" s="54"/>
    </row>
    <row r="169" spans="2:14" ht="15" customHeight="1" x14ac:dyDescent="0.25">
      <c r="B169" s="183"/>
      <c r="C169" s="729"/>
      <c r="D169" s="730"/>
      <c r="E169" s="731"/>
      <c r="F169" s="20"/>
      <c r="G169" s="20"/>
      <c r="H169" s="20"/>
      <c r="I169" s="20"/>
      <c r="J169" s="20"/>
      <c r="K169" s="53"/>
      <c r="L169" s="54"/>
      <c r="M169" s="54"/>
      <c r="N169" s="54"/>
    </row>
    <row r="170" spans="2:14" ht="5.0999999999999996" customHeight="1" x14ac:dyDescent="0.25">
      <c r="B170" s="183"/>
      <c r="C170" s="137"/>
      <c r="D170" s="137"/>
      <c r="E170" s="137"/>
      <c r="F170" s="20"/>
      <c r="G170" s="20"/>
      <c r="H170" s="20"/>
      <c r="I170" s="20"/>
      <c r="J170" s="20"/>
      <c r="K170" s="53"/>
      <c r="L170" s="54"/>
      <c r="M170" s="54"/>
      <c r="N170" s="54"/>
    </row>
    <row r="171" spans="2:14" ht="15" customHeight="1" x14ac:dyDescent="0.25">
      <c r="B171" s="183"/>
      <c r="C171" s="190" t="s">
        <v>185</v>
      </c>
      <c r="D171" s="191"/>
      <c r="E171" s="191"/>
      <c r="F171" s="191"/>
      <c r="G171" s="191"/>
      <c r="H171" s="20"/>
      <c r="I171" s="191"/>
      <c r="J171" s="191"/>
      <c r="K171" s="335"/>
      <c r="L171" s="307"/>
      <c r="M171" s="54"/>
      <c r="N171" s="54"/>
    </row>
    <row r="172" spans="2:14" ht="15" customHeight="1" x14ac:dyDescent="0.25">
      <c r="B172" s="183"/>
      <c r="C172" s="714" t="s">
        <v>202</v>
      </c>
      <c r="D172" s="715"/>
      <c r="E172" s="716"/>
      <c r="F172" s="338"/>
      <c r="G172" s="56">
        <f>+IF('Modelo de Estratificación_P1'!$J$181='Puntuación vbles'!$D$247,'Puntuación vbles'!$M$247,'Puntuación vbles'!$M$248)</f>
        <v>0</v>
      </c>
      <c r="H172" s="20"/>
      <c r="I172" s="137"/>
      <c r="J172" s="290"/>
      <c r="K172" s="337"/>
      <c r="L172" s="308"/>
      <c r="M172" s="54"/>
      <c r="N172" s="54"/>
    </row>
    <row r="173" spans="2:14" ht="15" customHeight="1" x14ac:dyDescent="0.25">
      <c r="B173" s="183"/>
      <c r="C173" s="720"/>
      <c r="D173" s="721"/>
      <c r="E173" s="722"/>
      <c r="F173" s="338"/>
      <c r="G173" s="177"/>
      <c r="H173" s="20"/>
      <c r="I173" s="137"/>
      <c r="J173" s="137"/>
      <c r="K173" s="337"/>
      <c r="L173" s="308"/>
      <c r="M173" s="54"/>
      <c r="N173" s="54"/>
    </row>
    <row r="174" spans="2:14" ht="15" customHeight="1" x14ac:dyDescent="0.25">
      <c r="B174" s="183"/>
      <c r="C174" s="720"/>
      <c r="D174" s="721"/>
      <c r="E174" s="722"/>
      <c r="F174" s="338"/>
      <c r="G174" s="535" t="str">
        <f>+IF('Modelo de Estratificación_P1'!$J$181='Puntuación vbles'!$D$247,"Advertencia: Paciente con bajo nivel de adherencia, se resalta la necesidad de acciones para mejorarla","")</f>
        <v/>
      </c>
      <c r="H174" s="535"/>
      <c r="I174" s="535"/>
      <c r="J174" s="137"/>
      <c r="K174" s="337"/>
      <c r="L174" s="308"/>
      <c r="M174" s="54"/>
      <c r="N174" s="54"/>
    </row>
    <row r="175" spans="2:14" ht="30.75" customHeight="1" x14ac:dyDescent="0.25">
      <c r="B175" s="183"/>
      <c r="C175" s="720"/>
      <c r="D175" s="721"/>
      <c r="E175" s="722"/>
      <c r="F175" s="338"/>
      <c r="G175" s="535"/>
      <c r="H175" s="535"/>
      <c r="I175" s="535"/>
      <c r="J175" s="137"/>
      <c r="K175" s="337"/>
      <c r="L175" s="308"/>
      <c r="M175" s="54"/>
      <c r="N175" s="54"/>
    </row>
    <row r="176" spans="2:14" x14ac:dyDescent="0.25">
      <c r="B176" s="183"/>
      <c r="C176" s="720"/>
      <c r="D176" s="721"/>
      <c r="E176" s="722"/>
      <c r="F176" s="338"/>
      <c r="G176" s="177"/>
      <c r="H176" s="20"/>
      <c r="I176" s="137"/>
      <c r="J176" s="137"/>
      <c r="K176" s="337"/>
      <c r="L176" s="308"/>
      <c r="M176" s="54"/>
      <c r="N176" s="54"/>
    </row>
    <row r="177" spans="2:14" x14ac:dyDescent="0.25">
      <c r="B177" s="183"/>
      <c r="C177" s="717"/>
      <c r="D177" s="718"/>
      <c r="E177" s="719"/>
      <c r="F177" s="338"/>
      <c r="G177" s="177"/>
      <c r="H177" s="20"/>
      <c r="I177" s="137"/>
      <c r="J177" s="137"/>
      <c r="K177" s="337"/>
      <c r="L177" s="308"/>
      <c r="M177" s="54"/>
      <c r="N177" s="54"/>
    </row>
    <row r="178" spans="2:14" ht="5.0999999999999996" customHeight="1" x14ac:dyDescent="0.25">
      <c r="B178" s="183"/>
      <c r="C178" s="20"/>
      <c r="D178" s="20"/>
      <c r="E178" s="20"/>
      <c r="F178" s="20"/>
      <c r="G178" s="20"/>
      <c r="H178" s="20"/>
      <c r="I178" s="20"/>
      <c r="J178" s="20"/>
      <c r="K178" s="53"/>
      <c r="L178" s="54"/>
      <c r="M178" s="54"/>
      <c r="N178" s="54"/>
    </row>
    <row r="179" spans="2:14" ht="15" customHeight="1" x14ac:dyDescent="0.25">
      <c r="B179" s="183"/>
      <c r="C179" s="192" t="s">
        <v>13</v>
      </c>
      <c r="D179" s="20"/>
      <c r="E179" s="20"/>
      <c r="F179" s="20"/>
      <c r="G179" s="20"/>
      <c r="H179" s="20"/>
      <c r="I179" s="20"/>
      <c r="J179" s="23"/>
      <c r="K179" s="327"/>
      <c r="L179" s="309"/>
      <c r="M179" s="54"/>
      <c r="N179" s="54"/>
    </row>
    <row r="180" spans="2:14" ht="15" customHeight="1" x14ac:dyDescent="0.25">
      <c r="B180" s="183"/>
      <c r="C180" s="711" t="s">
        <v>186</v>
      </c>
      <c r="D180" s="712"/>
      <c r="E180" s="713"/>
      <c r="F180" s="183"/>
      <c r="G180" s="56">
        <f>+IF('Modelo de Estratificación_P1'!$J$189='Puntuación vbles'!$D$253,'Puntuación vbles'!$M$253,'Puntuación vbles'!$M$254)</f>
        <v>0</v>
      </c>
      <c r="H180" s="20"/>
      <c r="I180" s="20"/>
      <c r="J180" s="290"/>
      <c r="K180" s="327"/>
      <c r="L180" s="309"/>
      <c r="M180" s="54"/>
      <c r="N180" s="54"/>
    </row>
    <row r="181" spans="2:14" ht="5.0999999999999996" customHeight="1" x14ac:dyDescent="0.25">
      <c r="B181" s="184"/>
      <c r="C181" s="97"/>
      <c r="D181" s="26"/>
      <c r="E181" s="26"/>
      <c r="F181" s="26"/>
      <c r="G181" s="26"/>
      <c r="H181" s="26"/>
      <c r="I181" s="26"/>
      <c r="J181" s="27"/>
      <c r="K181" s="53"/>
      <c r="L181" s="54"/>
      <c r="M181" s="54"/>
      <c r="N181" s="54"/>
    </row>
  </sheetData>
  <sheetProtection algorithmName="SHA-512" hashValue="JQRepOlmEoNgprGlPfS90awCBLXwiv5EHI9KtEAB8aJX685/A1vS6itNdqtuHy6B3lbXWjG3QTKUrPfGUpzEig==" saltValue="RXCRYUG7G5W9whtoCZjdiQ==" spinCount="100000" sheet="1" objects="1" scenarios="1" selectLockedCells="1" selectUnlockedCells="1"/>
  <mergeCells count="34">
    <mergeCell ref="C111:E112"/>
    <mergeCell ref="C115:E116"/>
    <mergeCell ref="C119:E120"/>
    <mergeCell ref="C134:E135"/>
    <mergeCell ref="C102:E102"/>
    <mergeCell ref="C105:E106"/>
    <mergeCell ref="B138:J138"/>
    <mergeCell ref="C148:E149"/>
    <mergeCell ref="C151:E152"/>
    <mergeCell ref="B122:B129"/>
    <mergeCell ref="B130:B136"/>
    <mergeCell ref="B6:J6"/>
    <mergeCell ref="B22:J22"/>
    <mergeCell ref="B24:J24"/>
    <mergeCell ref="B43:J43"/>
    <mergeCell ref="B98:J98"/>
    <mergeCell ref="C57:E61"/>
    <mergeCell ref="C64:E65"/>
    <mergeCell ref="B86:B96"/>
    <mergeCell ref="C84:E84"/>
    <mergeCell ref="C88:E90"/>
    <mergeCell ref="C68:E73"/>
    <mergeCell ref="C77:E78"/>
    <mergeCell ref="C82:E82"/>
    <mergeCell ref="G34:I34"/>
    <mergeCell ref="G174:I175"/>
    <mergeCell ref="C180:E180"/>
    <mergeCell ref="C155:E156"/>
    <mergeCell ref="C158:E160"/>
    <mergeCell ref="C143:E143"/>
    <mergeCell ref="C163:E165"/>
    <mergeCell ref="C168:E169"/>
    <mergeCell ref="C172:E177"/>
    <mergeCell ref="G160:I160"/>
  </mergeCells>
  <conditionalFormatting sqref="G8">
    <cfRule type="cellIs" dxfId="49" priority="11" operator="equal">
      <formula>"Nivel 1"</formula>
    </cfRule>
    <cfRule type="cellIs" dxfId="48" priority="12" operator="equal">
      <formula>"Nivel 2"</formula>
    </cfRule>
    <cfRule type="cellIs" dxfId="47" priority="13" operator="equal">
      <formula>"Nivel 3"</formula>
    </cfRule>
  </conditionalFormatting>
  <conditionalFormatting sqref="G34:I34">
    <cfRule type="cellIs" dxfId="46" priority="7" operator="equal">
      <formula>"se recomienda emplear el modelo de estratificación de pacientes pediátricos"</formula>
    </cfRule>
  </conditionalFormatting>
  <conditionalFormatting sqref="G160:I160">
    <cfRule type="cellIs" dxfId="45" priority="3" operator="equal">
      <formula>"Advertencia: Condiciones especiales de almacenaje/conservación"</formula>
    </cfRule>
  </conditionalFormatting>
  <conditionalFormatting sqref="G174">
    <cfRule type="cellIs" dxfId="44" priority="1" operator="equal">
      <formula>"Advertencia: Bajo nivel de Adherencia"</formula>
    </cfRule>
    <cfRule type="cellIs" dxfId="43" priority="2" operator="equal">
      <formula>"Advertencia: Condiciones especiales de almacenaje/conservación"</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22">
        <x14:dataValidation type="list" allowBlank="1" showInputMessage="1" showErrorMessage="1" xr:uid="{00000000-0002-0000-0400-000000000000}">
          <x14:formula1>
            <xm:f>'Puntuación vbles'!$D$253:$D$255</xm:f>
          </x14:formula1>
          <xm:sqref>J180</xm:sqref>
        </x14:dataValidation>
        <x14:dataValidation type="list" allowBlank="1" showInputMessage="1" showErrorMessage="1" xr:uid="{00000000-0002-0000-0400-000001000000}">
          <x14:formula1>
            <xm:f>'Puntuación vbles'!$D$247:$D$249</xm:f>
          </x14:formula1>
          <xm:sqref>J172</xm:sqref>
        </x14:dataValidation>
        <x14:dataValidation type="list" allowBlank="1" showInputMessage="1" showErrorMessage="1" xr:uid="{00000000-0002-0000-0400-000002000000}">
          <x14:formula1>
            <xm:f>'Puntuación vbles'!$D$239:$D$241</xm:f>
          </x14:formula1>
          <xm:sqref>J168</xm:sqref>
        </x14:dataValidation>
        <x14:dataValidation type="list" allowBlank="1" showInputMessage="1" showErrorMessage="1" xr:uid="{00000000-0002-0000-0400-000003000000}">
          <x14:formula1>
            <xm:f>'Puntuación vbles'!$D$233:$D$235</xm:f>
          </x14:formula1>
          <xm:sqref>J163</xm:sqref>
        </x14:dataValidation>
        <x14:dataValidation type="list" allowBlank="1" showInputMessage="1" showErrorMessage="1" xr:uid="{00000000-0002-0000-0400-000004000000}">
          <x14:formula1>
            <xm:f>'Puntuación vbles'!$D$227:$D$229</xm:f>
          </x14:formula1>
          <xm:sqref>J158</xm:sqref>
        </x14:dataValidation>
        <x14:dataValidation type="list" allowBlank="1" showInputMessage="1" showErrorMessage="1" xr:uid="{00000000-0002-0000-0400-000005000000}">
          <x14:formula1>
            <xm:f>'Puntuación vbles'!$D$221:$D$223</xm:f>
          </x14:formula1>
          <xm:sqref>J155</xm:sqref>
        </x14:dataValidation>
        <x14:dataValidation type="list" allowBlank="1" showInputMessage="1" showErrorMessage="1" xr:uid="{00000000-0002-0000-0400-000006000000}">
          <x14:formula1>
            <xm:f>'Puntuación vbles'!$D$214:$D$216</xm:f>
          </x14:formula1>
          <xm:sqref>J151</xm:sqref>
        </x14:dataValidation>
        <x14:dataValidation type="list" allowBlank="1" showInputMessage="1" showErrorMessage="1" xr:uid="{00000000-0002-0000-0400-000007000000}">
          <x14:formula1>
            <xm:f>'Puntuación vbles'!$D$209:$D$211</xm:f>
          </x14:formula1>
          <xm:sqref>J148</xm:sqref>
        </x14:dataValidation>
        <x14:dataValidation type="list" allowBlank="1" showInputMessage="1" showErrorMessage="1" xr:uid="{00000000-0002-0000-0400-000008000000}">
          <x14:formula1>
            <xm:f>'Puntuación vbles'!$D$203:$D$205</xm:f>
          </x14:formula1>
          <xm:sqref>J145</xm:sqref>
        </x14:dataValidation>
        <x14:dataValidation type="list" allowBlank="1" showInputMessage="1" showErrorMessage="1" xr:uid="{00000000-0002-0000-0400-000009000000}">
          <x14:formula1>
            <xm:f>'Puntuación vbles'!$D$140:$D$142</xm:f>
          </x14:formula1>
          <xm:sqref>J111</xm:sqref>
        </x14:dataValidation>
        <x14:dataValidation type="list" allowBlank="1" showInputMessage="1" showErrorMessage="1" xr:uid="{00000000-0002-0000-0400-00000A000000}">
          <x14:formula1>
            <xm:f>'Puntuación vbles'!$D$134:$D$136</xm:f>
          </x14:formula1>
          <xm:sqref>J108</xm:sqref>
        </x14:dataValidation>
        <x14:dataValidation type="list" allowBlank="1" showInputMessage="1" showErrorMessage="1" xr:uid="{00000000-0002-0000-0400-00000B000000}">
          <x14:formula1>
            <xm:f>'Puntuación vbles'!$D$129:$D$131</xm:f>
          </x14:formula1>
          <xm:sqref>J105</xm:sqref>
        </x14:dataValidation>
        <x14:dataValidation type="list" allowBlank="1" showInputMessage="1" showErrorMessage="1" xr:uid="{00000000-0002-0000-0400-00000C000000}">
          <x14:formula1>
            <xm:f>'Puntuación vbles'!$D$118:$D$120</xm:f>
          </x14:formula1>
          <xm:sqref>J94</xm:sqref>
        </x14:dataValidation>
        <x14:dataValidation type="list" allowBlank="1" showInputMessage="1" showErrorMessage="1" xr:uid="{00000000-0002-0000-0400-00000D000000}">
          <x14:formula1>
            <xm:f>'Puntuación vbles'!$D$112:$D$114</xm:f>
          </x14:formula1>
          <xm:sqref>J88</xm:sqref>
        </x14:dataValidation>
        <x14:dataValidation type="list" allowBlank="1" showInputMessage="1" showErrorMessage="1" xr:uid="{00000000-0002-0000-0400-00000E000000}">
          <x14:formula1>
            <xm:f>'Puntuación vbles'!$D$98:$D$100</xm:f>
          </x14:formula1>
          <xm:sqref>J80</xm:sqref>
        </x14:dataValidation>
        <x14:dataValidation type="list" allowBlank="1" showInputMessage="1" showErrorMessage="1" xr:uid="{00000000-0002-0000-0400-00000F000000}">
          <x14:formula1>
            <xm:f>'Puntuación vbles'!$D$87:$D$89</xm:f>
          </x14:formula1>
          <xm:sqref>J77</xm:sqref>
        </x14:dataValidation>
        <x14:dataValidation type="list" allowBlank="1" showInputMessage="1" showErrorMessage="1" xr:uid="{00000000-0002-0000-0400-000010000000}">
          <x14:formula1>
            <xm:f>'Puntuación vbles'!$D$80:$D$82</xm:f>
          </x14:formula1>
          <xm:sqref>J68</xm:sqref>
        </x14:dataValidation>
        <x14:dataValidation type="list" allowBlank="1" showInputMessage="1" showErrorMessage="1" xr:uid="{00000000-0002-0000-0400-000011000000}">
          <x14:formula1>
            <xm:f>'Puntuación vbles'!$D$74:$D$76</xm:f>
          </x14:formula1>
          <xm:sqref>J64</xm:sqref>
        </x14:dataValidation>
        <x14:dataValidation type="list" allowBlank="1" showInputMessage="1" showErrorMessage="1" xr:uid="{00000000-0002-0000-0400-000012000000}">
          <x14:formula1>
            <xm:f>'Puntuación vbles'!$D$68:$D$70</xm:f>
          </x14:formula1>
          <xm:sqref>J57</xm:sqref>
        </x14:dataValidation>
        <x14:dataValidation type="list" allowBlank="1" showInputMessage="1" showErrorMessage="1" xr:uid="{00000000-0002-0000-0400-000013000000}">
          <x14:formula1>
            <xm:f>'Puntuación vbles'!$D$60:$D$62</xm:f>
          </x14:formula1>
          <xm:sqref>J54</xm:sqref>
        </x14:dataValidation>
        <x14:dataValidation type="list" allowBlank="1" showInputMessage="1" showErrorMessage="1" xr:uid="{00000000-0002-0000-0400-000014000000}">
          <x14:formula1>
            <xm:f>'Puntuación vbles'!$D$49:$D$51</xm:f>
          </x14:formula1>
          <xm:sqref>J50</xm:sqref>
        </x14:dataValidation>
        <x14:dataValidation type="list" allowBlank="1" showInputMessage="1" showErrorMessage="1" xr:uid="{00000000-0002-0000-0400-000015000000}">
          <x14:formula1>
            <xm:f>'Puntuación vbles'!$D$54:$D$56</xm:f>
          </x14:formula1>
          <xm:sqref>J51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O68"/>
  <sheetViews>
    <sheetView zoomScale="85" zoomScaleNormal="85" workbookViewId="0">
      <selection activeCell="O26" sqref="O26"/>
    </sheetView>
  </sheetViews>
  <sheetFormatPr baseColWidth="10" defaultRowHeight="15" x14ac:dyDescent="0.25"/>
  <cols>
    <col min="1" max="1" width="4.7109375" style="17" customWidth="1"/>
    <col min="2" max="2" width="5.28515625" style="17" customWidth="1"/>
    <col min="3" max="3" width="11.42578125" style="17"/>
    <col min="4" max="4" width="4.140625" style="17" customWidth="1"/>
    <col min="5" max="5" width="13.42578125" style="17" customWidth="1"/>
    <col min="6" max="6" width="4.28515625" style="17" customWidth="1"/>
    <col min="7" max="7" width="13.85546875" style="17" customWidth="1"/>
    <col min="8" max="8" width="14.7109375" style="17" customWidth="1"/>
    <col min="9" max="12" width="11.42578125" style="17"/>
    <col min="13" max="13" width="11.42578125" style="17" customWidth="1"/>
    <col min="14" max="14" width="3" style="17" customWidth="1"/>
    <col min="15" max="15" width="14.42578125" style="17" customWidth="1"/>
    <col min="16" max="16384" width="11.42578125" style="17"/>
  </cols>
  <sheetData>
    <row r="6" spans="2:15" ht="35.25" customHeight="1" x14ac:dyDescent="0.25">
      <c r="B6" s="532" t="s">
        <v>192</v>
      </c>
      <c r="C6" s="532"/>
      <c r="D6" s="532"/>
      <c r="E6" s="532"/>
      <c r="F6" s="532"/>
      <c r="G6" s="532"/>
      <c r="H6" s="532"/>
      <c r="I6" s="532"/>
      <c r="J6" s="532"/>
      <c r="K6" s="532"/>
      <c r="L6" s="532"/>
      <c r="M6" s="532"/>
      <c r="N6" s="532"/>
      <c r="O6" s="532"/>
    </row>
    <row r="8" spans="2:15" ht="33.75" customHeight="1" x14ac:dyDescent="0.25">
      <c r="E8" s="196"/>
      <c r="G8" s="196"/>
    </row>
    <row r="9" spans="2:15" x14ac:dyDescent="0.25">
      <c r="C9" s="17" t="s">
        <v>193</v>
      </c>
      <c r="G9" s="345">
        <f>Rdo_Estratificación_P1!G10</f>
        <v>0</v>
      </c>
    </row>
    <row r="10" spans="2:15" ht="15.75" thickBot="1" x14ac:dyDescent="0.3"/>
    <row r="11" spans="2:15" ht="16.5" thickBot="1" x14ac:dyDescent="0.3">
      <c r="C11" s="17" t="s">
        <v>194</v>
      </c>
      <c r="G11" s="346" t="str">
        <f>Rdo_Estratificación_P1!G8</f>
        <v>Nivel 3</v>
      </c>
    </row>
    <row r="22" spans="2:15" ht="15.75" thickBot="1" x14ac:dyDescent="0.3"/>
    <row r="23" spans="2:15" ht="6" customHeight="1" x14ac:dyDescent="0.25">
      <c r="B23" s="349"/>
      <c r="C23" s="349"/>
      <c r="D23" s="349"/>
      <c r="E23" s="349"/>
      <c r="F23" s="349"/>
      <c r="G23" s="349"/>
      <c r="H23" s="349"/>
      <c r="I23" s="349"/>
      <c r="J23" s="349"/>
      <c r="K23" s="349"/>
      <c r="L23" s="349"/>
      <c r="M23" s="349"/>
      <c r="N23" s="349"/>
      <c r="O23" s="349"/>
    </row>
    <row r="24" spans="2:15" ht="24.95" customHeight="1" x14ac:dyDescent="0.25">
      <c r="B24" s="784" t="s">
        <v>216</v>
      </c>
      <c r="C24" s="785"/>
      <c r="D24" s="785"/>
      <c r="E24" s="785"/>
      <c r="F24" s="785"/>
      <c r="G24" s="785"/>
      <c r="H24" s="785"/>
      <c r="I24" s="785"/>
      <c r="J24" s="785"/>
      <c r="K24" s="785"/>
      <c r="L24" s="785"/>
      <c r="M24" s="785"/>
      <c r="N24" s="785"/>
      <c r="O24" s="786"/>
    </row>
    <row r="25" spans="2:15" ht="5.0999999999999996" customHeight="1" x14ac:dyDescent="0.25"/>
    <row r="26" spans="2:15" ht="61.5" customHeight="1" x14ac:dyDescent="0.25">
      <c r="B26" s="778" t="s">
        <v>221</v>
      </c>
      <c r="C26" s="779"/>
      <c r="D26" s="779"/>
      <c r="E26" s="779"/>
      <c r="F26" s="779"/>
      <c r="G26" s="779"/>
      <c r="H26" s="779"/>
      <c r="I26" s="779"/>
      <c r="J26" s="779"/>
      <c r="K26" s="779"/>
      <c r="L26" s="779"/>
      <c r="M26" s="780"/>
      <c r="O26" s="350" t="str">
        <f>IF($G$11="Nivel 3","SI",IF($G$11="Nivel 2","SI",IF($G$11="Nivel 1","NO")))</f>
        <v>SI</v>
      </c>
    </row>
    <row r="27" spans="2:15" ht="5.0999999999999996" customHeight="1" x14ac:dyDescent="0.25"/>
    <row r="28" spans="2:15" ht="20.100000000000001" customHeight="1" x14ac:dyDescent="0.25">
      <c r="B28" s="775" t="s">
        <v>222</v>
      </c>
      <c r="C28" s="776"/>
      <c r="D28" s="776"/>
      <c r="E28" s="776"/>
      <c r="F28" s="776"/>
      <c r="G28" s="776"/>
      <c r="H28" s="776"/>
      <c r="I28" s="776"/>
      <c r="J28" s="776"/>
      <c r="K28" s="776"/>
      <c r="L28" s="776"/>
      <c r="M28" s="777"/>
      <c r="O28" s="350" t="str">
        <f>IF($G$11="Nivel 3","SI",IF($G$11="Nivel 2","SI",IF($G$11="Nivel 1","SI")))</f>
        <v>SI</v>
      </c>
    </row>
    <row r="29" spans="2:15" ht="5.0999999999999996" customHeight="1" x14ac:dyDescent="0.25"/>
    <row r="30" spans="2:15" ht="33" customHeight="1" x14ac:dyDescent="0.25">
      <c r="B30" s="778" t="s">
        <v>223</v>
      </c>
      <c r="C30" s="779"/>
      <c r="D30" s="779"/>
      <c r="E30" s="779"/>
      <c r="F30" s="779"/>
      <c r="G30" s="779"/>
      <c r="H30" s="779"/>
      <c r="I30" s="779"/>
      <c r="J30" s="779"/>
      <c r="K30" s="779"/>
      <c r="L30" s="779"/>
      <c r="M30" s="780"/>
      <c r="O30" s="350" t="str">
        <f>IF($G$11="Nivel 3","SI",IF($G$11="Nivel 2","SI",IF($G$11="Nivel 1","SI")))</f>
        <v>SI</v>
      </c>
    </row>
    <row r="31" spans="2:15" ht="5.0999999999999996" customHeight="1" x14ac:dyDescent="0.25"/>
    <row r="32" spans="2:15" ht="65.25" customHeight="1" x14ac:dyDescent="0.25">
      <c r="B32" s="778" t="s">
        <v>231</v>
      </c>
      <c r="C32" s="779"/>
      <c r="D32" s="779"/>
      <c r="E32" s="779"/>
      <c r="F32" s="779"/>
      <c r="G32" s="779"/>
      <c r="H32" s="779"/>
      <c r="I32" s="779"/>
      <c r="J32" s="779"/>
      <c r="K32" s="779"/>
      <c r="L32" s="779"/>
      <c r="M32" s="780"/>
      <c r="O32" s="350" t="str">
        <f>IF($G$11="Nivel 3","NO",IF($G$11="Nivel 2","SI",IF($G$11="Nivel 1","SI")))</f>
        <v>NO</v>
      </c>
    </row>
    <row r="33" spans="2:15" ht="5.0999999999999996" customHeight="1" x14ac:dyDescent="0.25"/>
    <row r="34" spans="2:15" ht="33" customHeight="1" x14ac:dyDescent="0.25">
      <c r="B34" s="778" t="s">
        <v>234</v>
      </c>
      <c r="C34" s="779"/>
      <c r="D34" s="779"/>
      <c r="E34" s="779"/>
      <c r="F34" s="779"/>
      <c r="G34" s="779"/>
      <c r="H34" s="779"/>
      <c r="I34" s="779"/>
      <c r="J34" s="779"/>
      <c r="K34" s="779"/>
      <c r="L34" s="779"/>
      <c r="M34" s="780"/>
      <c r="O34" s="350" t="str">
        <f>IF($G$11="Nivel 3","NO",IF($G$11="Nivel 2","NO",IF($G$11="Nivel 1","SI")))</f>
        <v>NO</v>
      </c>
    </row>
    <row r="35" spans="2:15" ht="5.0999999999999996" customHeight="1" x14ac:dyDescent="0.25"/>
    <row r="36" spans="2:15" ht="20.100000000000001" customHeight="1" x14ac:dyDescent="0.25">
      <c r="B36" s="775" t="s">
        <v>235</v>
      </c>
      <c r="C36" s="776"/>
      <c r="D36" s="776"/>
      <c r="E36" s="776"/>
      <c r="F36" s="776"/>
      <c r="G36" s="776"/>
      <c r="H36" s="776"/>
      <c r="I36" s="776"/>
      <c r="J36" s="776"/>
      <c r="K36" s="776"/>
      <c r="L36" s="776"/>
      <c r="M36" s="777"/>
      <c r="O36" s="350" t="str">
        <f>IF($G$11="Nivel 3","NO",IF($G$11="Nivel 2","NO",IF($G$11="Nivel 1","SI")))</f>
        <v>NO</v>
      </c>
    </row>
    <row r="37" spans="2:15" ht="5.0999999999999996" customHeight="1" x14ac:dyDescent="0.25"/>
    <row r="38" spans="2:15" ht="20.100000000000001" customHeight="1" x14ac:dyDescent="0.25">
      <c r="B38" s="774" t="str">
        <f>+IF('Modelo de Estratificación_P1'!$J$181='Puntuación vbles'!$D$247,"Advertencia: Paciente con bajo nivel de adherencia, se resalta la necesidad de acciones específicas para mejorarla","")</f>
        <v/>
      </c>
      <c r="C38" s="774"/>
      <c r="D38" s="774"/>
      <c r="E38" s="774"/>
      <c r="F38" s="774"/>
      <c r="G38" s="774"/>
      <c r="H38" s="774"/>
      <c r="I38" s="774"/>
      <c r="J38" s="774"/>
      <c r="K38" s="774"/>
      <c r="L38" s="774"/>
      <c r="M38" s="774"/>
    </row>
    <row r="39" spans="2:15" ht="5.0999999999999996" customHeight="1" x14ac:dyDescent="0.25"/>
    <row r="40" spans="2:15" ht="24.95" customHeight="1" x14ac:dyDescent="0.25">
      <c r="B40" s="787" t="s">
        <v>217</v>
      </c>
      <c r="C40" s="788"/>
      <c r="D40" s="788"/>
      <c r="E40" s="788"/>
      <c r="F40" s="788"/>
      <c r="G40" s="788"/>
      <c r="H40" s="788"/>
      <c r="I40" s="788"/>
      <c r="J40" s="788"/>
      <c r="K40" s="788"/>
      <c r="L40" s="788"/>
      <c r="M40" s="788"/>
      <c r="N40" s="788"/>
      <c r="O40" s="789"/>
    </row>
    <row r="41" spans="2:15" ht="5.0999999999999996" customHeight="1" x14ac:dyDescent="0.25"/>
    <row r="42" spans="2:15" ht="20.100000000000001" customHeight="1" x14ac:dyDescent="0.25">
      <c r="B42" s="775" t="s">
        <v>224</v>
      </c>
      <c r="C42" s="776"/>
      <c r="D42" s="776"/>
      <c r="E42" s="776"/>
      <c r="F42" s="776"/>
      <c r="G42" s="776"/>
      <c r="H42" s="776"/>
      <c r="I42" s="776"/>
      <c r="J42" s="776"/>
      <c r="K42" s="776"/>
      <c r="L42" s="776"/>
      <c r="M42" s="777"/>
      <c r="O42" s="350" t="str">
        <f>IF($G$11="Nivel 3","SI",IF($G$11="Nivel 2","SI",IF($G$11="Nivel 1","SI")))</f>
        <v>SI</v>
      </c>
    </row>
    <row r="43" spans="2:15" ht="5.0999999999999996" customHeight="1" x14ac:dyDescent="0.25"/>
    <row r="44" spans="2:15" ht="75.75" customHeight="1" x14ac:dyDescent="0.25">
      <c r="B44" s="778" t="s">
        <v>225</v>
      </c>
      <c r="C44" s="776"/>
      <c r="D44" s="776"/>
      <c r="E44" s="776"/>
      <c r="F44" s="776"/>
      <c r="G44" s="776"/>
      <c r="H44" s="776"/>
      <c r="I44" s="776"/>
      <c r="J44" s="776"/>
      <c r="K44" s="776"/>
      <c r="L44" s="776"/>
      <c r="M44" s="777"/>
      <c r="O44" s="350" t="str">
        <f>IF($G$11="Nivel 3","SI",IF($G$11="Nivel 2","SI",IF($G$11="Nivel 1","SI")))</f>
        <v>SI</v>
      </c>
    </row>
    <row r="45" spans="2:15" ht="5.0999999999999996" customHeight="1" x14ac:dyDescent="0.25"/>
    <row r="46" spans="2:15" ht="20.100000000000001" customHeight="1" x14ac:dyDescent="0.25">
      <c r="B46" s="775" t="s">
        <v>226</v>
      </c>
      <c r="C46" s="776"/>
      <c r="D46" s="776"/>
      <c r="E46" s="776"/>
      <c r="F46" s="776"/>
      <c r="G46" s="776"/>
      <c r="H46" s="776"/>
      <c r="I46" s="776"/>
      <c r="J46" s="776"/>
      <c r="K46" s="776"/>
      <c r="L46" s="776"/>
      <c r="M46" s="777"/>
      <c r="O46" s="350" t="str">
        <f>IF($G$11="Nivel 3","SI",IF($G$11="Nivel 2","SI",IF($G$11="Nivel 1","SI")))</f>
        <v>SI</v>
      </c>
    </row>
    <row r="47" spans="2:15" ht="5.0999999999999996" customHeight="1" x14ac:dyDescent="0.25"/>
    <row r="48" spans="2:15" ht="20.100000000000001" customHeight="1" x14ac:dyDescent="0.25">
      <c r="B48" s="775" t="s">
        <v>239</v>
      </c>
      <c r="C48" s="776"/>
      <c r="D48" s="776"/>
      <c r="E48" s="776"/>
      <c r="F48" s="776"/>
      <c r="G48" s="776"/>
      <c r="H48" s="776"/>
      <c r="I48" s="776"/>
      <c r="J48" s="776"/>
      <c r="K48" s="776"/>
      <c r="L48" s="776"/>
      <c r="M48" s="777"/>
      <c r="O48" s="350" t="str">
        <f>IF($G$11="Nivel 3","SI",IF($G$11="Nivel 2","SI",IF($G$11="Nivel 1","SI")))</f>
        <v>SI</v>
      </c>
    </row>
    <row r="49" spans="2:15" ht="5.0999999999999996" customHeight="1" x14ac:dyDescent="0.25"/>
    <row r="50" spans="2:15" ht="32.25" customHeight="1" x14ac:dyDescent="0.25">
      <c r="B50" s="778" t="s">
        <v>240</v>
      </c>
      <c r="C50" s="779"/>
      <c r="D50" s="779"/>
      <c r="E50" s="779"/>
      <c r="F50" s="779"/>
      <c r="G50" s="779"/>
      <c r="H50" s="779"/>
      <c r="I50" s="779"/>
      <c r="J50" s="779"/>
      <c r="K50" s="779"/>
      <c r="L50" s="779"/>
      <c r="M50" s="780"/>
      <c r="O50" s="350" t="str">
        <f>IF($G$11="Nivel 3","SI",IF($G$11="Nivel 2","SI",IF($G$11="Nivel 1","NO")))</f>
        <v>SI</v>
      </c>
    </row>
    <row r="51" spans="2:15" ht="5.0999999999999996" customHeight="1" x14ac:dyDescent="0.25"/>
    <row r="52" spans="2:15" ht="20.25" customHeight="1" x14ac:dyDescent="0.25">
      <c r="B52" s="774" t="str">
        <f>+IF('Modelo de Estratificación_P1'!$J$165='Puntuación vbles'!$D$233,"Advertencia: Condiciones especiales de almacenaje/conservación, se resalta la necesidad de proporcionar información al respecto.","")</f>
        <v/>
      </c>
      <c r="C52" s="774"/>
      <c r="D52" s="774"/>
      <c r="E52" s="774"/>
      <c r="F52" s="774"/>
      <c r="G52" s="774"/>
      <c r="H52" s="774"/>
      <c r="I52" s="774"/>
      <c r="J52" s="774"/>
      <c r="K52" s="774"/>
      <c r="L52" s="774"/>
      <c r="M52" s="774"/>
    </row>
    <row r="53" spans="2:15" ht="5.0999999999999996" customHeight="1" x14ac:dyDescent="0.25"/>
    <row r="54" spans="2:15" ht="24.95" customHeight="1" x14ac:dyDescent="0.25">
      <c r="B54" s="781" t="s">
        <v>218</v>
      </c>
      <c r="C54" s="782"/>
      <c r="D54" s="782"/>
      <c r="E54" s="782"/>
      <c r="F54" s="782"/>
      <c r="G54" s="782"/>
      <c r="H54" s="782"/>
      <c r="I54" s="782"/>
      <c r="J54" s="782"/>
      <c r="K54" s="782"/>
      <c r="L54" s="782"/>
      <c r="M54" s="782"/>
      <c r="N54" s="782"/>
      <c r="O54" s="783"/>
    </row>
    <row r="55" spans="2:15" ht="5.0999999999999996" customHeight="1" x14ac:dyDescent="0.25"/>
    <row r="56" spans="2:15" ht="46.5" customHeight="1" x14ac:dyDescent="0.25">
      <c r="B56" s="778" t="s">
        <v>227</v>
      </c>
      <c r="C56" s="779"/>
      <c r="D56" s="779"/>
      <c r="E56" s="779"/>
      <c r="F56" s="779"/>
      <c r="G56" s="779"/>
      <c r="H56" s="779"/>
      <c r="I56" s="779"/>
      <c r="J56" s="779"/>
      <c r="K56" s="779"/>
      <c r="L56" s="779"/>
      <c r="M56" s="780"/>
      <c r="O56" s="350" t="str">
        <f>IF($G$11="Nivel 3","SI",IF($G$11="Nivel 2","SI",IF($G$11="Nivel 1","SI")))</f>
        <v>SI</v>
      </c>
    </row>
    <row r="57" spans="2:15" ht="5.0999999999999996" customHeight="1" x14ac:dyDescent="0.25"/>
    <row r="58" spans="2:15" ht="20.100000000000001" customHeight="1" x14ac:dyDescent="0.25">
      <c r="B58" s="775" t="s">
        <v>228</v>
      </c>
      <c r="C58" s="776"/>
      <c r="D58" s="776"/>
      <c r="E58" s="776"/>
      <c r="F58" s="776"/>
      <c r="G58" s="776"/>
      <c r="H58" s="776"/>
      <c r="I58" s="776"/>
      <c r="J58" s="776"/>
      <c r="K58" s="776"/>
      <c r="L58" s="776"/>
      <c r="M58" s="777"/>
      <c r="O58" s="350" t="str">
        <f>IF($G$11="Nivel 3","SI",IF($G$11="Nivel 2","SI",IF($G$11="Nivel 1","SI")))</f>
        <v>SI</v>
      </c>
    </row>
    <row r="59" spans="2:15" ht="5.0999999999999996" customHeight="1" x14ac:dyDescent="0.25"/>
    <row r="60" spans="2:15" ht="20.100000000000001" customHeight="1" x14ac:dyDescent="0.25">
      <c r="B60" s="775" t="s">
        <v>229</v>
      </c>
      <c r="C60" s="776"/>
      <c r="D60" s="776"/>
      <c r="E60" s="776"/>
      <c r="F60" s="776"/>
      <c r="G60" s="776"/>
      <c r="H60" s="776"/>
      <c r="I60" s="776"/>
      <c r="J60" s="776"/>
      <c r="K60" s="776"/>
      <c r="L60" s="776"/>
      <c r="M60" s="777"/>
      <c r="O60" s="350" t="str">
        <f>IF($G$11="Nivel 3","SI",IF($G$11="Nivel 2","SI",IF($G$11="Nivel 1","SI")))</f>
        <v>SI</v>
      </c>
    </row>
    <row r="61" spans="2:15" ht="5.0999999999999996" customHeight="1" x14ac:dyDescent="0.25"/>
    <row r="62" spans="2:15" ht="20.100000000000001" customHeight="1" x14ac:dyDescent="0.25">
      <c r="B62" s="775" t="s">
        <v>230</v>
      </c>
      <c r="C62" s="776"/>
      <c r="D62" s="776"/>
      <c r="E62" s="776"/>
      <c r="F62" s="776"/>
      <c r="G62" s="776"/>
      <c r="H62" s="776"/>
      <c r="I62" s="776"/>
      <c r="J62" s="776"/>
      <c r="K62" s="776"/>
      <c r="L62" s="776"/>
      <c r="M62" s="777"/>
      <c r="O62" s="350" t="str">
        <f>IF($G$11="Nivel 3","SI",IF($G$11="Nivel 2","SI",IF($G$11="Nivel 1","SI")))</f>
        <v>SI</v>
      </c>
    </row>
    <row r="63" spans="2:15" ht="5.0999999999999996" customHeight="1" x14ac:dyDescent="0.25"/>
    <row r="64" spans="2:15" ht="30.75" customHeight="1" x14ac:dyDescent="0.25">
      <c r="B64" s="778" t="s">
        <v>232</v>
      </c>
      <c r="C64" s="779"/>
      <c r="D64" s="779"/>
      <c r="E64" s="779"/>
      <c r="F64" s="779"/>
      <c r="G64" s="779"/>
      <c r="H64" s="779"/>
      <c r="I64" s="779"/>
      <c r="J64" s="779"/>
      <c r="K64" s="779"/>
      <c r="L64" s="779"/>
      <c r="M64" s="780"/>
      <c r="O64" s="350" t="str">
        <f>IF($G$11="Nivel 3","NO",IF($G$11="Nivel 2","SI",IF($G$11="Nivel 1","SI")))</f>
        <v>NO</v>
      </c>
    </row>
    <row r="65" spans="2:15" ht="5.0999999999999996" customHeight="1" x14ac:dyDescent="0.25"/>
    <row r="66" spans="2:15" ht="20.100000000000001" customHeight="1" x14ac:dyDescent="0.25">
      <c r="B66" s="775" t="s">
        <v>233</v>
      </c>
      <c r="C66" s="776"/>
      <c r="D66" s="776"/>
      <c r="E66" s="776"/>
      <c r="F66" s="776"/>
      <c r="G66" s="776"/>
      <c r="H66" s="776"/>
      <c r="I66" s="776"/>
      <c r="J66" s="776"/>
      <c r="K66" s="776"/>
      <c r="L66" s="776"/>
      <c r="M66" s="777"/>
      <c r="O66" s="350" t="str">
        <f>IF($G$11="Nivel 3","NO",IF($G$11="Nivel 2","SI",IF($G$11="Nivel 1","SI")))</f>
        <v>NO</v>
      </c>
    </row>
    <row r="67" spans="2:15" ht="5.0999999999999996" customHeight="1" x14ac:dyDescent="0.25"/>
    <row r="68" spans="2:15" ht="30.75" customHeight="1" x14ac:dyDescent="0.25">
      <c r="B68" s="778" t="s">
        <v>236</v>
      </c>
      <c r="C68" s="779"/>
      <c r="D68" s="779"/>
      <c r="E68" s="779"/>
      <c r="F68" s="779"/>
      <c r="G68" s="779"/>
      <c r="H68" s="779"/>
      <c r="I68" s="779"/>
      <c r="J68" s="779"/>
      <c r="K68" s="779"/>
      <c r="L68" s="779"/>
      <c r="M68" s="780"/>
      <c r="O68" s="350" t="str">
        <f>IF($G$11="Nivel 3","NO",IF($G$11="Nivel 2","NO",IF($G$11="Nivel 1","SI")))</f>
        <v>NO</v>
      </c>
    </row>
  </sheetData>
  <sheetProtection algorithmName="SHA-512" hashValue="FPu6C/iak9DHGqVAetJhV53D77rZE1rI0Hv9EhmqAxLuhIZSfsZ9Y0FSx9orYxoh/a/afL7f06MW3adx0IKbvg==" saltValue="Y+ivDVdMxqVCUXtgMhRXqQ==" spinCount="100000" sheet="1" objects="1" scenarios="1" selectLockedCells="1" selectUnlockedCells="1"/>
  <mergeCells count="24">
    <mergeCell ref="B42:M42"/>
    <mergeCell ref="B44:M44"/>
    <mergeCell ref="B46:M46"/>
    <mergeCell ref="B50:M50"/>
    <mergeCell ref="B6:O6"/>
    <mergeCell ref="B24:O24"/>
    <mergeCell ref="B26:M26"/>
    <mergeCell ref="B28:M28"/>
    <mergeCell ref="B30:M30"/>
    <mergeCell ref="B40:O40"/>
    <mergeCell ref="B32:M32"/>
    <mergeCell ref="B34:M34"/>
    <mergeCell ref="B36:M36"/>
    <mergeCell ref="B38:M38"/>
    <mergeCell ref="B52:M52"/>
    <mergeCell ref="B66:M66"/>
    <mergeCell ref="B68:M68"/>
    <mergeCell ref="B48:M48"/>
    <mergeCell ref="B54:O54"/>
    <mergeCell ref="B56:M56"/>
    <mergeCell ref="B58:M58"/>
    <mergeCell ref="B60:M60"/>
    <mergeCell ref="B62:M62"/>
    <mergeCell ref="B64:M64"/>
  </mergeCells>
  <conditionalFormatting sqref="G11">
    <cfRule type="cellIs" dxfId="42" priority="58" operator="equal">
      <formula>"Nivel 1"</formula>
    </cfRule>
    <cfRule type="cellIs" dxfId="41" priority="59" operator="equal">
      <formula>"Nivel 2"</formula>
    </cfRule>
    <cfRule type="cellIs" dxfId="40" priority="60" operator="equal">
      <formula>"Nivel 3"</formula>
    </cfRule>
  </conditionalFormatting>
  <conditionalFormatting sqref="O26">
    <cfRule type="containsText" dxfId="39" priority="56" operator="containsText" text="NO">
      <formula>NOT(ISERROR(SEARCH("NO",O26)))</formula>
    </cfRule>
    <cfRule type="containsText" dxfId="38" priority="57" operator="containsText" text="SI">
      <formula>NOT(ISERROR(SEARCH("SI",O26)))</formula>
    </cfRule>
  </conditionalFormatting>
  <conditionalFormatting sqref="O28">
    <cfRule type="containsText" dxfId="37" priority="54" operator="containsText" text="NO">
      <formula>NOT(ISERROR(SEARCH("NO",O28)))</formula>
    </cfRule>
    <cfRule type="containsText" dxfId="36" priority="55" operator="containsText" text="SI">
      <formula>NOT(ISERROR(SEARCH("SI",O28)))</formula>
    </cfRule>
  </conditionalFormatting>
  <conditionalFormatting sqref="O30">
    <cfRule type="containsText" dxfId="35" priority="52" operator="containsText" text="NO">
      <formula>NOT(ISERROR(SEARCH("NO",O30)))</formula>
    </cfRule>
    <cfRule type="containsText" dxfId="34" priority="53" operator="containsText" text="SI">
      <formula>NOT(ISERROR(SEARCH("SI",O30)))</formula>
    </cfRule>
  </conditionalFormatting>
  <conditionalFormatting sqref="O32">
    <cfRule type="containsText" dxfId="33" priority="50" operator="containsText" text="NO">
      <formula>NOT(ISERROR(SEARCH("NO",O32)))</formula>
    </cfRule>
    <cfRule type="containsText" dxfId="32" priority="51" operator="containsText" text="SI">
      <formula>NOT(ISERROR(SEARCH("SI",O32)))</formula>
    </cfRule>
  </conditionalFormatting>
  <conditionalFormatting sqref="O34">
    <cfRule type="containsText" dxfId="31" priority="48" operator="containsText" text="NO">
      <formula>NOT(ISERROR(SEARCH("NO",O34)))</formula>
    </cfRule>
    <cfRule type="containsText" dxfId="30" priority="49" operator="containsText" text="SI">
      <formula>NOT(ISERROR(SEARCH("SI",O34)))</formula>
    </cfRule>
  </conditionalFormatting>
  <conditionalFormatting sqref="O36">
    <cfRule type="containsText" dxfId="29" priority="46" operator="containsText" text="NO">
      <formula>NOT(ISERROR(SEARCH("NO",O36)))</formula>
    </cfRule>
    <cfRule type="containsText" dxfId="28" priority="47" operator="containsText" text="SI">
      <formula>NOT(ISERROR(SEARCH("SI",O36)))</formula>
    </cfRule>
  </conditionalFormatting>
  <conditionalFormatting sqref="O42">
    <cfRule type="containsText" dxfId="27" priority="44" operator="containsText" text="NO">
      <formula>NOT(ISERROR(SEARCH("NO",O42)))</formula>
    </cfRule>
    <cfRule type="containsText" dxfId="26" priority="45" operator="containsText" text="SI">
      <formula>NOT(ISERROR(SEARCH("SI",O42)))</formula>
    </cfRule>
  </conditionalFormatting>
  <conditionalFormatting sqref="O44">
    <cfRule type="containsText" dxfId="25" priority="42" operator="containsText" text="NO">
      <formula>NOT(ISERROR(SEARCH("NO",O44)))</formula>
    </cfRule>
    <cfRule type="containsText" dxfId="24" priority="43" operator="containsText" text="SI">
      <formula>NOT(ISERROR(SEARCH("SI",O44)))</formula>
    </cfRule>
  </conditionalFormatting>
  <conditionalFormatting sqref="O46">
    <cfRule type="containsText" dxfId="23" priority="40" operator="containsText" text="NO">
      <formula>NOT(ISERROR(SEARCH("NO",O46)))</formula>
    </cfRule>
    <cfRule type="containsText" dxfId="22" priority="41" operator="containsText" text="SI">
      <formula>NOT(ISERROR(SEARCH("SI",O46)))</formula>
    </cfRule>
  </conditionalFormatting>
  <conditionalFormatting sqref="O58">
    <cfRule type="containsText" dxfId="21" priority="30" operator="containsText" text="NO">
      <formula>NOT(ISERROR(SEARCH("NO",O58)))</formula>
    </cfRule>
    <cfRule type="containsText" dxfId="20" priority="31" operator="containsText" text="SI">
      <formula>NOT(ISERROR(SEARCH("SI",O58)))</formula>
    </cfRule>
  </conditionalFormatting>
  <conditionalFormatting sqref="O60">
    <cfRule type="containsText" dxfId="19" priority="28" operator="containsText" text="NO">
      <formula>NOT(ISERROR(SEARCH("NO",O60)))</formula>
    </cfRule>
    <cfRule type="containsText" dxfId="18" priority="29" operator="containsText" text="SI">
      <formula>NOT(ISERROR(SEARCH("SI",O60)))</formula>
    </cfRule>
  </conditionalFormatting>
  <conditionalFormatting sqref="O56">
    <cfRule type="containsText" dxfId="17" priority="32" operator="containsText" text="NO">
      <formula>NOT(ISERROR(SEARCH("NO",O56)))</formula>
    </cfRule>
    <cfRule type="containsText" dxfId="16" priority="33" operator="containsText" text="SI">
      <formula>NOT(ISERROR(SEARCH("SI",O56)))</formula>
    </cfRule>
  </conditionalFormatting>
  <conditionalFormatting sqref="O64">
    <cfRule type="containsText" dxfId="15" priority="24" operator="containsText" text="NO">
      <formula>NOT(ISERROR(SEARCH("NO",O64)))</formula>
    </cfRule>
    <cfRule type="containsText" dxfId="14" priority="25" operator="containsText" text="SI">
      <formula>NOT(ISERROR(SEARCH("SI",O64)))</formula>
    </cfRule>
  </conditionalFormatting>
  <conditionalFormatting sqref="O50">
    <cfRule type="containsText" dxfId="13" priority="20" operator="containsText" text="NO">
      <formula>NOT(ISERROR(SEARCH("NO",O50)))</formula>
    </cfRule>
    <cfRule type="containsText" dxfId="12" priority="21" operator="containsText" text="SI">
      <formula>NOT(ISERROR(SEARCH("SI",O50)))</formula>
    </cfRule>
  </conditionalFormatting>
  <conditionalFormatting sqref="O62">
    <cfRule type="containsText" dxfId="11" priority="18" operator="containsText" text="NO">
      <formula>NOT(ISERROR(SEARCH("NO",O62)))</formula>
    </cfRule>
    <cfRule type="containsText" dxfId="10" priority="19" operator="containsText" text="SI">
      <formula>NOT(ISERROR(SEARCH("SI",O62)))</formula>
    </cfRule>
  </conditionalFormatting>
  <conditionalFormatting sqref="O68">
    <cfRule type="containsText" dxfId="9" priority="10" operator="containsText" text="NO">
      <formula>NOT(ISERROR(SEARCH("NO",O68)))</formula>
    </cfRule>
    <cfRule type="containsText" dxfId="8" priority="11" operator="containsText" text="SI">
      <formula>NOT(ISERROR(SEARCH("SI",O68)))</formula>
    </cfRule>
  </conditionalFormatting>
  <conditionalFormatting sqref="O66">
    <cfRule type="containsText" dxfId="7" priority="8" operator="containsText" text="NO">
      <formula>NOT(ISERROR(SEARCH("NO",O66)))</formula>
    </cfRule>
    <cfRule type="containsText" dxfId="6" priority="9" operator="containsText" text="SI">
      <formula>NOT(ISERROR(SEARCH("SI",O66)))</formula>
    </cfRule>
  </conditionalFormatting>
  <conditionalFormatting sqref="O48">
    <cfRule type="containsText" dxfId="5" priority="6" operator="containsText" text="NO">
      <formula>NOT(ISERROR(SEARCH("NO",O48)))</formula>
    </cfRule>
    <cfRule type="containsText" dxfId="4" priority="7" operator="containsText" text="SI">
      <formula>NOT(ISERROR(SEARCH("SI",O48)))</formula>
    </cfRule>
  </conditionalFormatting>
  <conditionalFormatting sqref="B38">
    <cfRule type="cellIs" dxfId="3" priority="4" operator="equal">
      <formula>"Advertencia: Bajo nivel de Adherencia"</formula>
    </cfRule>
    <cfRule type="cellIs" dxfId="2" priority="5" operator="equal">
      <formula>"Advertencia: Condiciones especiales de almacenaje/conservación"</formula>
    </cfRule>
  </conditionalFormatting>
  <conditionalFormatting sqref="B38:M38">
    <cfRule type="cellIs" dxfId="1" priority="3" operator="equal">
      <formula>"Advertencia: Paciente con bajo nivel de adherencia, se resalta la necesidad de acciones específicas para mejorarla"</formula>
    </cfRule>
  </conditionalFormatting>
  <conditionalFormatting sqref="B52:M52">
    <cfRule type="cellIs" dxfId="0" priority="1" operator="equal">
      <formula>"Advertencia: Condiciones especiales de almacenaje/conservación, se resalta la necesidad de proporcionar información al respecto."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Portada</vt:lpstr>
      <vt:lpstr>Puntuación vbles</vt:lpstr>
      <vt:lpstr>Rangos</vt:lpstr>
      <vt:lpstr>Modelo de Estratificación_P1</vt:lpstr>
      <vt:lpstr>Rdo_Estratificación_P1</vt:lpstr>
      <vt:lpstr>Modelo Atención Farmacéutica</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Ascendo Consulting</dc:creator>
  <cp:lastModifiedBy>Dolores Mateos</cp:lastModifiedBy>
  <dcterms:created xsi:type="dcterms:W3CDTF">2017-09-18T10:07:41Z</dcterms:created>
  <dcterms:modified xsi:type="dcterms:W3CDTF">2019-05-10T17:21:08Z</dcterms:modified>
</cp:coreProperties>
</file>