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 Gómez-Martinho\OneDrive - Ascendo Consulting\3. MAPEX\2. Estratificación OH\12. Documentos finales\"/>
    </mc:Choice>
  </mc:AlternateContent>
  <bookViews>
    <workbookView xWindow="0" yWindow="0" windowWidth="20490" windowHeight="7455"/>
  </bookViews>
  <sheets>
    <sheet name="Portada" sheetId="1" r:id="rId1"/>
    <sheet name="Metodología" sheetId="163" r:id="rId2"/>
    <sheet name="Puntuación vbles" sheetId="2" r:id="rId3"/>
    <sheet name="Rangos" sheetId="161" r:id="rId4"/>
    <sheet name="Modelo Estratificación_P1" sheetId="3" r:id="rId5"/>
    <sheet name="Rdo Estratificación_P1" sheetId="5" r:id="rId6"/>
    <sheet name="Modelo Atención Farmacéutica_P1" sheetId="162" r:id="rId7"/>
  </sheets>
  <definedNames>
    <definedName name="Ref">'Puntuación vbles'!$B$13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1" i="5" l="1"/>
  <c r="L233" i="2" l="1"/>
  <c r="L135" i="2"/>
  <c r="L88" i="2"/>
  <c r="I8" i="5" l="1"/>
  <c r="G122" i="5"/>
  <c r="G48" i="5" l="1"/>
  <c r="G47" i="5"/>
  <c r="I47" i="5" l="1"/>
  <c r="J47" i="5" s="1"/>
  <c r="G132" i="5" l="1"/>
  <c r="G131" i="5"/>
  <c r="G130" i="5"/>
  <c r="G129" i="5"/>
  <c r="G57" i="5" l="1"/>
  <c r="P32" i="3" l="1"/>
  <c r="I16" i="3" l="1"/>
  <c r="L30" i="2"/>
  <c r="L8" i="2" s="1"/>
  <c r="I16" i="5" s="1"/>
  <c r="D9" i="161" l="1"/>
  <c r="G25" i="5"/>
  <c r="G145" i="5" l="1"/>
  <c r="G135" i="5"/>
  <c r="G119" i="5"/>
  <c r="G114" i="5"/>
  <c r="G109" i="5"/>
  <c r="G105" i="5"/>
  <c r="G101" i="5"/>
  <c r="G97" i="5"/>
  <c r="I94" i="5"/>
  <c r="G87" i="5"/>
  <c r="G86" i="5"/>
  <c r="G83" i="5"/>
  <c r="G80" i="5"/>
  <c r="G77" i="5"/>
  <c r="G72" i="5"/>
  <c r="G68" i="5"/>
  <c r="I65" i="5"/>
  <c r="G54" i="5"/>
  <c r="G52" i="5"/>
  <c r="G51" i="5"/>
  <c r="G43" i="5"/>
  <c r="G40" i="5"/>
  <c r="G36" i="5"/>
  <c r="I33" i="5"/>
  <c r="G26" i="5"/>
  <c r="G24" i="5"/>
  <c r="I22" i="5"/>
  <c r="G94" i="5" l="1"/>
  <c r="G33" i="5"/>
  <c r="G22" i="5"/>
  <c r="G65" i="5"/>
  <c r="I14" i="5" l="1"/>
  <c r="I10" i="5" s="1"/>
  <c r="D9" i="162" l="1"/>
  <c r="D11" i="162"/>
  <c r="O89" i="162" l="1"/>
  <c r="O81" i="162"/>
  <c r="O73" i="162"/>
  <c r="O63" i="162"/>
  <c r="O55" i="162"/>
  <c r="O49" i="162"/>
  <c r="O77" i="162"/>
  <c r="O59" i="162"/>
  <c r="O83" i="162"/>
  <c r="O65" i="162"/>
  <c r="O51" i="162"/>
  <c r="O87" i="162"/>
  <c r="O79" i="162"/>
  <c r="O71" i="162"/>
  <c r="O61" i="162"/>
  <c r="O85" i="162"/>
  <c r="O67" i="162"/>
  <c r="O53" i="162"/>
  <c r="O75" i="162"/>
  <c r="O57" i="162"/>
  <c r="O45" i="162"/>
  <c r="O37" i="162"/>
  <c r="O29" i="162"/>
  <c r="O43" i="162"/>
  <c r="O35" i="162"/>
  <c r="O27" i="162"/>
  <c r="O41" i="162"/>
  <c r="O33" i="162"/>
  <c r="O39" i="162"/>
  <c r="O31" i="162"/>
</calcChain>
</file>

<file path=xl/sharedStrings.xml><?xml version="1.0" encoding="utf-8"?>
<sst xmlns="http://schemas.openxmlformats.org/spreadsheetml/2006/main" count="742" uniqueCount="476">
  <si>
    <t>María Ángeles Parada</t>
  </si>
  <si>
    <t>Virginia Martínez Callejo</t>
  </si>
  <si>
    <t>Hospital Clínico Universitario Virgen de la Arrixaca de Murcia</t>
  </si>
  <si>
    <t>Juan José Fernández Ávila</t>
  </si>
  <si>
    <t>Hospital Universitario Virgen de la Macarena de Sevilla</t>
  </si>
  <si>
    <t>José Antonio Marcos Rodríguez</t>
  </si>
  <si>
    <t>Hospital Universitario Puerta del Mar de Cádiz</t>
  </si>
  <si>
    <t>María José Martinez Bautista</t>
  </si>
  <si>
    <t>Beatriz Bernárdez Ferrán</t>
  </si>
  <si>
    <t>Hospital Universitario Arnau de Vilanova de Lleida</t>
  </si>
  <si>
    <t>Irene Mangues Bafalluy</t>
  </si>
  <si>
    <t>Hospital</t>
  </si>
  <si>
    <t>Profesional</t>
  </si>
  <si>
    <t>Con la colaboración de:</t>
  </si>
  <si>
    <t>Paciente pediátrico (de 0 a 18 años)</t>
  </si>
  <si>
    <t>No disponible</t>
  </si>
  <si>
    <t>Si</t>
  </si>
  <si>
    <t>No</t>
  </si>
  <si>
    <t>Puntuación máxima variables demográficas</t>
  </si>
  <si>
    <t>Variables sociosanitarias y del estado cognitivo y funcional</t>
  </si>
  <si>
    <t>Desórdenes mentales, deterioro cognitivo y dependencia funcional</t>
  </si>
  <si>
    <r>
      <t xml:space="preserve">Puntuación cuestionario ≥ 15. Valoración pares (depresión) o impares (ansiedad) </t>
    </r>
    <r>
      <rPr>
        <sz val="11"/>
        <color theme="1"/>
        <rFont val="Calibri"/>
        <family val="2"/>
      </rPr>
      <t>&gt;</t>
    </r>
    <r>
      <rPr>
        <sz val="11"/>
        <color theme="1"/>
        <rFont val="Calibri"/>
        <family val="2"/>
        <scheme val="minor"/>
      </rPr>
      <t xml:space="preserve"> 10</t>
    </r>
  </si>
  <si>
    <r>
      <t xml:space="preserve">Puntuación cuestionario </t>
    </r>
    <r>
      <rPr>
        <sz val="11"/>
        <color theme="1"/>
        <rFont val="Calibri"/>
        <family val="2"/>
      </rPr>
      <t>≥ 15. Valoración pares (depresión) o impares (ansiedad) &lt; 10</t>
    </r>
  </si>
  <si>
    <r>
      <t xml:space="preserve">Puntuación cuestionario </t>
    </r>
    <r>
      <rPr>
        <sz val="11"/>
        <color theme="1"/>
        <rFont val="Calibri"/>
        <family val="2"/>
      </rPr>
      <t>&lt;</t>
    </r>
    <r>
      <rPr>
        <sz val="11"/>
        <color theme="1"/>
        <rFont val="Calibri"/>
        <family val="2"/>
        <scheme val="minor"/>
      </rPr>
      <t xml:space="preserve"> 15</t>
    </r>
  </si>
  <si>
    <t>Eva de Distress = 7-10</t>
  </si>
  <si>
    <t>Eva de Distress = 5-6</t>
  </si>
  <si>
    <r>
      <t xml:space="preserve">Eva de Distress </t>
    </r>
    <r>
      <rPr>
        <sz val="11"/>
        <color theme="1"/>
        <rFont val="Calibri"/>
        <family val="2"/>
      </rPr>
      <t>&lt;</t>
    </r>
    <r>
      <rPr>
        <sz val="9.35"/>
        <color theme="1"/>
        <rFont val="Calibri"/>
        <family val="2"/>
      </rPr>
      <t xml:space="preserve"> </t>
    </r>
    <r>
      <rPr>
        <sz val="11"/>
        <color theme="1"/>
        <rFont val="Calibri"/>
        <family val="2"/>
      </rPr>
      <t>5</t>
    </r>
  </si>
  <si>
    <t>ECOG = 3</t>
  </si>
  <si>
    <t>ECOG = 2</t>
  </si>
  <si>
    <t>Otro valor</t>
  </si>
  <si>
    <t>Puntuación máxima variables sociosanitarias y del estado cognitivo y funcional</t>
  </si>
  <si>
    <t>Variables clínicas y de utilización de servicios sanitarios</t>
  </si>
  <si>
    <r>
      <t xml:space="preserve">EVA </t>
    </r>
    <r>
      <rPr>
        <sz val="11"/>
        <color theme="1"/>
        <rFont val="Calibri"/>
        <family val="2"/>
      </rPr>
      <t>≥</t>
    </r>
    <r>
      <rPr>
        <sz val="11"/>
        <color theme="1"/>
        <rFont val="Calibri"/>
        <family val="2"/>
        <scheme val="minor"/>
      </rPr>
      <t xml:space="preserve"> 7</t>
    </r>
  </si>
  <si>
    <r>
      <t xml:space="preserve">EVA </t>
    </r>
    <r>
      <rPr>
        <sz val="11"/>
        <color theme="1"/>
        <rFont val="Calibri"/>
        <family val="2"/>
      </rPr>
      <t>&lt;</t>
    </r>
    <r>
      <rPr>
        <sz val="11"/>
        <color theme="1"/>
        <rFont val="Calibri"/>
        <family val="2"/>
        <scheme val="minor"/>
      </rPr>
      <t xml:space="preserve"> 7</t>
    </r>
  </si>
  <si>
    <t>Líneas de tratamiento</t>
  </si>
  <si>
    <t xml:space="preserve"> Puntuación máxima variables clínicas y de utilización de servicios sanitarios</t>
  </si>
  <si>
    <t>Variables relacionadas con el tratamiento</t>
  </si>
  <si>
    <t>Riesgo de la medicación</t>
  </si>
  <si>
    <r>
      <t xml:space="preserve">Paciente no adherente: registro de dispensación </t>
    </r>
    <r>
      <rPr>
        <sz val="11"/>
        <color theme="1"/>
        <rFont val="Calibri"/>
        <family val="2"/>
      </rPr>
      <t>≤</t>
    </r>
    <r>
      <rPr>
        <sz val="11"/>
        <color theme="1"/>
        <rFont val="Calibri"/>
        <family val="2"/>
        <scheme val="minor"/>
      </rPr>
      <t>90% y en cuestionario no contesta bien a alguna de las 4 preguntas</t>
    </r>
  </si>
  <si>
    <t>Tratamiento en condiciones especiales</t>
  </si>
  <si>
    <t>Paciente en Ensayo Clínico</t>
  </si>
  <si>
    <t>Paciente con tratamiento de uso especial</t>
  </si>
  <si>
    <t>Paciente con tratamiento recientemente comercializado (primer año de autorización)</t>
  </si>
  <si>
    <t>Paciente sin tratamiento en condiciones especiales</t>
  </si>
  <si>
    <t xml:space="preserve"> Puntuación máxima variables relacionadas con el tratamiento</t>
  </si>
  <si>
    <t>Bibliografía y detalle variables</t>
  </si>
  <si>
    <t>Fuente</t>
  </si>
  <si>
    <t>1. Modelo de Selección y Atención Farmacéutica de Pacientes Crónicos Pediátricos. Sociedad Española de Farmacia Hospitalaria. 2014.</t>
  </si>
  <si>
    <t>2. Particularidades en la atención al paciente oncológico. Ponencia Dra. Sanmartín. SEOM.</t>
  </si>
  <si>
    <t>3. Anglada H, Riu G, Do Pazo F, et al . Dosing of Chemotherapy in obese and cachectic patients: results of a national survey. Int J Clin Pharm 2014; 36: 589-595.</t>
  </si>
  <si>
    <t>4. Segura Huerta, A. Pérdida de peso en el paciente oncológico. I Simposio SEOM de cuidados paliativos en oncología. Sociedad Española de Oncología Médica. Toledo, 2004.</t>
  </si>
  <si>
    <t>Referencia 3: Paciente embarazada</t>
  </si>
  <si>
    <t>5. Modelo de selección y atención farmacéutica de pacientes crónicos. SEFH. 2012.</t>
  </si>
  <si>
    <r>
      <t xml:space="preserve">Referencia 4: Hábitos de vida no saludables </t>
    </r>
    <r>
      <rPr>
        <sz val="11"/>
        <color theme="1"/>
        <rFont val="Calibri"/>
        <family val="2"/>
        <scheme val="minor"/>
      </rPr>
      <t>(alcoholismo y/o drogadicción)</t>
    </r>
  </si>
  <si>
    <r>
      <rPr>
        <b/>
        <sz val="11"/>
        <color theme="1"/>
        <rFont val="Calibri"/>
        <family val="2"/>
        <scheme val="minor"/>
      </rPr>
      <t>Consumo alcohólico de riesgo</t>
    </r>
    <r>
      <rPr>
        <sz val="11"/>
        <color theme="1"/>
        <rFont val="Calibri"/>
        <family val="2"/>
        <scheme val="minor"/>
      </rPr>
      <t>: mujeres &gt; 17 UBE/semana y hombres &gt; 28 UBE/semana</t>
    </r>
  </si>
  <si>
    <t>UBE= Unidad de Bebida Estándar (1UBE = 10g de alcohol puro = 1 caña de cerveza o 1 vaso pequeño de vino).</t>
  </si>
  <si>
    <t>Fuente:</t>
  </si>
  <si>
    <t>Referencia 5: Factores relacionados con el trato paciente-profesional</t>
  </si>
  <si>
    <t>Referencia 6: Soporte social y condiciones socioeconómicas</t>
  </si>
  <si>
    <t>Referencia 7: Desórdenes mentales, deterioro cognitivo y dependencia funcional</t>
  </si>
  <si>
    <t>Referencia 8: Desórdenes mentales, deterioro cognitivo y dependencia funcional</t>
  </si>
  <si>
    <t>Cuestionario HADS (Escala de Ansiedad y Depresión Hospitalaria)</t>
  </si>
  <si>
    <r>
      <t xml:space="preserve">La duración estimada para que el paciente realice el test es de 5-6 minutos. Se puede entregar al paciente mientras espera. Indicaciones para el paciente: este cuestionario se ha construido para ayudar a quien le trata a saber cómo se siente usted. Lea cada frase y marque la respuesta que más se ajusta a cómo se sintió usted </t>
    </r>
    <r>
      <rPr>
        <b/>
        <sz val="11"/>
        <color rgb="FF000000"/>
        <rFont val="Calibri"/>
        <family val="2"/>
      </rPr>
      <t>durante la semana pasada</t>
    </r>
    <r>
      <rPr>
        <sz val="11"/>
        <color rgb="FF000000"/>
        <rFont val="Calibri"/>
        <family val="2"/>
      </rPr>
      <t>. No piense mucho las respuestas. Lo más seguro es que si contesta deprisa, sus respuestas podrán reflejar mejor cómo se encontraba usted durante la semana pasada.</t>
    </r>
  </si>
  <si>
    <t>Cuestionario HADS</t>
  </si>
  <si>
    <t>Cada pregunta tiene unas respuestas, asociadas a unos valores, ordenados siembre de 0 -3.</t>
  </si>
  <si>
    <t>Por otro lado, se deben sumar las respuestas de las preguntas pares por un lado e impares por otro (las impares se relacionan con ansiedad y las pares con depresión).</t>
  </si>
  <si>
    <t>Referencia 9: Desórdenes mentales, deterioro cognitivo y dependencia funcional</t>
  </si>
  <si>
    <t>Eva Distress</t>
  </si>
  <si>
    <r>
      <t xml:space="preserve">El paciente debe indicar </t>
    </r>
    <r>
      <rPr>
        <b/>
        <sz val="11"/>
        <color theme="1"/>
        <rFont val="Calibri"/>
        <family val="2"/>
      </rPr>
      <t>marcando con un círculo</t>
    </r>
    <r>
      <rPr>
        <sz val="11"/>
        <color theme="1"/>
        <rFont val="Calibri"/>
        <family val="2"/>
      </rPr>
      <t xml:space="preserve"> que número de 0 a 10 del termómetro describe mejor cuanto </t>
    </r>
    <r>
      <rPr>
        <b/>
        <sz val="11"/>
        <color theme="1"/>
        <rFont val="Calibri"/>
        <family val="2"/>
      </rPr>
      <t xml:space="preserve">MALESTAR PSICOLÓGICO </t>
    </r>
    <r>
      <rPr>
        <sz val="11"/>
        <color theme="1"/>
        <rFont val="Calibri"/>
        <family val="2"/>
      </rPr>
      <t>(tristeza, preocupación, angustia,) ha presentado  durante la semana pasada incluyendo el día de hoy.</t>
    </r>
  </si>
  <si>
    <t>Referencia 10: Desórdenes mentales, deterioro cognitivo y dependencia funcional</t>
  </si>
  <si>
    <t>Referencia 11: Desórdenes mentales, deterioro cognitivo y dependencia funcional</t>
  </si>
  <si>
    <t>Escala ECOG</t>
  </si>
  <si>
    <t>Referencia 12: Pluripatología / comorbilidades</t>
  </si>
  <si>
    <t>Referencia 13: Paciente con mal control del dolor</t>
  </si>
  <si>
    <t>Escala Visual Analógica (EVA) Dolor</t>
  </si>
  <si>
    <t>De acuerdo con esta escala el dolor se clasifica en:</t>
  </si>
  <si>
    <r>
      <rPr>
        <b/>
        <sz val="11"/>
        <color theme="1"/>
        <rFont val="Calibri"/>
        <family val="2"/>
        <scheme val="minor"/>
      </rPr>
      <t>•  Leve</t>
    </r>
    <r>
      <rPr>
        <sz val="11"/>
        <color theme="1"/>
        <rFont val="Calibri"/>
        <family val="2"/>
        <scheme val="minor"/>
      </rPr>
      <t>: EVA de 0-3</t>
    </r>
  </si>
  <si>
    <r>
      <t xml:space="preserve">•  </t>
    </r>
    <r>
      <rPr>
        <b/>
        <sz val="11"/>
        <color theme="1"/>
        <rFont val="Calibri"/>
        <family val="2"/>
        <scheme val="minor"/>
      </rPr>
      <t>Moderado</t>
    </r>
    <r>
      <rPr>
        <sz val="11"/>
        <color theme="1"/>
        <rFont val="Calibri"/>
        <family val="2"/>
        <scheme val="minor"/>
      </rPr>
      <t>: EVA de 4-6</t>
    </r>
  </si>
  <si>
    <r>
      <t xml:space="preserve">•  </t>
    </r>
    <r>
      <rPr>
        <b/>
        <sz val="11"/>
        <color theme="1"/>
        <rFont val="Calibri"/>
        <family val="2"/>
        <scheme val="minor"/>
      </rPr>
      <t>Intenso</t>
    </r>
    <r>
      <rPr>
        <sz val="11"/>
        <color theme="1"/>
        <rFont val="Calibri"/>
        <family val="2"/>
        <scheme val="minor"/>
      </rPr>
      <t>: EVA de 7-10</t>
    </r>
  </si>
  <si>
    <r>
      <t xml:space="preserve">•  </t>
    </r>
    <r>
      <rPr>
        <b/>
        <sz val="11"/>
        <color theme="1"/>
        <rFont val="Calibri"/>
        <family val="2"/>
        <scheme val="minor"/>
      </rPr>
      <t>Muy intenso</t>
    </r>
    <r>
      <rPr>
        <sz val="11"/>
        <color theme="1"/>
        <rFont val="Calibri"/>
        <family val="2"/>
        <scheme val="minor"/>
      </rPr>
      <t>: EVA más de 10</t>
    </r>
  </si>
  <si>
    <t>Referencia 14: Nº hospitalizaciones y visitas a Urgencias</t>
  </si>
  <si>
    <t>Referencia 15: Polimedicación</t>
  </si>
  <si>
    <t>5. Modelo de selacción y atención farmacéutica de pacientes crónicos. SEFH. 2012.</t>
  </si>
  <si>
    <t>Referencia 16: Modificación del régimen regular de la medicación</t>
  </si>
  <si>
    <t>Referencia 17: Riesgo de la medicación</t>
  </si>
  <si>
    <t>Grupos terapéuticos</t>
  </si>
  <si>
    <t>- Antirretrovirales (ej. efavirenz, lamivudina, raltegravir, ritonavir, combinación de agentes antirretrovirales)</t>
  </si>
  <si>
    <t>- Medicamentos pediátricos líquidos que requieren medición</t>
  </si>
  <si>
    <t>Medicamentos específicos</t>
  </si>
  <si>
    <t>- Hidrato de cloral para sedación en niños</t>
  </si>
  <si>
    <t>- Heparina, incluyendo no fraccionada y de bajo peso molecular</t>
  </si>
  <si>
    <t>- Midazolam líquido para sedación en niños</t>
  </si>
  <si>
    <t>- Propiltiouracilo</t>
  </si>
  <si>
    <t>- Warfarina</t>
  </si>
  <si>
    <t>Referencia 18: Toxicidad asociada al tratamiento</t>
  </si>
  <si>
    <r>
      <t>Clasificación de la toxicidad en 5 grados</t>
    </r>
    <r>
      <rPr>
        <b/>
        <sz val="11"/>
        <color theme="1"/>
        <rFont val="Calibri"/>
        <family val="2"/>
        <scheme val="minor"/>
      </rPr>
      <t xml:space="preserve">, </t>
    </r>
    <r>
      <rPr>
        <sz val="11"/>
        <color theme="1"/>
        <rFont val="Calibri"/>
        <family val="2"/>
        <scheme val="minor"/>
      </rPr>
      <t>de menor a mayor:</t>
    </r>
  </si>
  <si>
    <r>
      <t xml:space="preserve">- </t>
    </r>
    <r>
      <rPr>
        <b/>
        <sz val="11"/>
        <color theme="1"/>
        <rFont val="Calibri"/>
        <family val="2"/>
        <scheme val="minor"/>
      </rPr>
      <t>Grado 0</t>
    </r>
    <r>
      <rPr>
        <sz val="11"/>
        <color theme="1"/>
        <rFont val="Calibri"/>
        <family val="2"/>
        <scheme val="minor"/>
      </rPr>
      <t>: ausencia de toxicidad</t>
    </r>
  </si>
  <si>
    <r>
      <t xml:space="preserve">- </t>
    </r>
    <r>
      <rPr>
        <b/>
        <sz val="11"/>
        <color theme="1"/>
        <rFont val="Calibri"/>
        <family val="2"/>
        <scheme val="minor"/>
      </rPr>
      <t>Grado 1</t>
    </r>
    <r>
      <rPr>
        <sz val="11"/>
        <color theme="1"/>
        <rFont val="Calibri"/>
        <family val="2"/>
        <scheme val="minor"/>
      </rPr>
      <t>: toxicidad leve</t>
    </r>
  </si>
  <si>
    <r>
      <t xml:space="preserve">- </t>
    </r>
    <r>
      <rPr>
        <b/>
        <sz val="11"/>
        <color theme="1"/>
        <rFont val="Calibri"/>
        <family val="2"/>
        <scheme val="minor"/>
      </rPr>
      <t>Grado 2</t>
    </r>
    <r>
      <rPr>
        <sz val="11"/>
        <color theme="1"/>
        <rFont val="Calibri"/>
        <family val="2"/>
        <scheme val="minor"/>
      </rPr>
      <t>: toxicidad moderada</t>
    </r>
  </si>
  <si>
    <r>
      <t xml:space="preserve">- </t>
    </r>
    <r>
      <rPr>
        <b/>
        <sz val="11"/>
        <color theme="1"/>
        <rFont val="Calibri"/>
        <family val="2"/>
        <scheme val="minor"/>
      </rPr>
      <t>Grado 3</t>
    </r>
    <r>
      <rPr>
        <sz val="11"/>
        <color theme="1"/>
        <rFont val="Calibri"/>
        <family val="2"/>
        <scheme val="minor"/>
      </rPr>
      <t>: toxicidad severa o indeseable</t>
    </r>
  </si>
  <si>
    <r>
      <t xml:space="preserve">- </t>
    </r>
    <r>
      <rPr>
        <b/>
        <sz val="11"/>
        <color theme="1"/>
        <rFont val="Calibri"/>
        <family val="2"/>
        <scheme val="minor"/>
      </rPr>
      <t>Grado 4</t>
    </r>
    <r>
      <rPr>
        <sz val="11"/>
        <color theme="1"/>
        <rFont val="Calibri"/>
        <family val="2"/>
        <scheme val="minor"/>
      </rPr>
      <t>: toxicidad que amenaza la vida o incapacita de forma importante</t>
    </r>
  </si>
  <si>
    <t>Referencia 19: Adherencia al tratamiento</t>
  </si>
  <si>
    <t>Existe sospecha o evidencia de que el paciente no es adherente a su tratamiento. Determinación mediante 2 métodos indirectos de validación: registros informáticos de dispensación + Cuestionario Morinsky-Green-Levine.</t>
  </si>
  <si>
    <r>
      <t xml:space="preserve">- Registro informático de dispensación: </t>
    </r>
    <r>
      <rPr>
        <sz val="11"/>
        <color theme="1"/>
        <rFont val="Calibri"/>
        <family val="2"/>
        <scheme val="minor"/>
      </rPr>
      <t>paciente no adherente si el registro de dispensación es ≤90%</t>
    </r>
  </si>
  <si>
    <r>
      <t xml:space="preserve">- Cuestionario Morinsky-Green-Levine: </t>
    </r>
    <r>
      <rPr>
        <sz val="11"/>
        <color theme="1"/>
        <rFont val="Calibri"/>
        <family val="2"/>
        <scheme val="minor"/>
      </rPr>
      <t>el paciente se considera no adherente si responde de forma incorrecta a alguna de las 4 preguntas (Respuesta correcta: No/Sí/No/No).</t>
    </r>
  </si>
  <si>
    <t>1. ¿Olvida alguna vez tomar los medicamentos para tratar su enfermedad?</t>
  </si>
  <si>
    <t>2. ¿Toma los medicamentos a las horas indicadas?</t>
  </si>
  <si>
    <t>3. Cuando se encuentra bien, ¿deja de tomar la medicación?</t>
  </si>
  <si>
    <t>4. Si alguna vez le sienta mal, ¿deja usted de tomarla?</t>
  </si>
  <si>
    <t>Edad</t>
  </si>
  <si>
    <t>Paciente embarazada</t>
  </si>
  <si>
    <t xml:space="preserve">Hábitos de vida no saludables </t>
  </si>
  <si>
    <t>Factores relacionados con el trato paciente-profesional</t>
  </si>
  <si>
    <t>Soporte social y condiciones socioeconómicas</t>
  </si>
  <si>
    <t>Paciente con antecedentes psiquiátricos, incluyendo depresión</t>
  </si>
  <si>
    <t>Dependencia fucional: Escala ECOG</t>
  </si>
  <si>
    <t>Pluripatología/comorbilidades</t>
  </si>
  <si>
    <t>Variables analíticas y otros parámetros que repercuten en el ajuste de dosis</t>
  </si>
  <si>
    <t>Paciente con mal control del dolor</t>
  </si>
  <si>
    <t>Nº hospitalizaciones y visitas a Urgencias</t>
  </si>
  <si>
    <t>El paciente ha tenido al menos un ingreso/visita a urgencias en el último mes</t>
  </si>
  <si>
    <t>Dificultad de deglución</t>
  </si>
  <si>
    <t>El paciente presenta dificultades de deglución</t>
  </si>
  <si>
    <t>Polimedicación</t>
  </si>
  <si>
    <t>Cambio de vía de administración o forma farmacéutica, cambio a genérico o biosimilar</t>
  </si>
  <si>
    <t>Modificación del régimen regular de la medicación</t>
  </si>
  <si>
    <t>Interacciones</t>
  </si>
  <si>
    <t>El paciente se encuentra en tratamiento en condiciones especiales</t>
  </si>
  <si>
    <t>La duración estimada para que el paciente realice el test es de 5-6 minutos. Se puede entregar al paciente mientras espera. Indicaciones para el paciente: este cuestionario se ha construido para ayudar a quien le trata a saber cómo se siente usted. Lea cada frase y marque la respuesta que más se ajusta a cómo se sintió usted durante la semana pasada. No piense mucho las respuestas. Lo más seguro es que si contesta deprisa, sus respuestas podrán reflejar mejor cómo se encontraba usted durante la semana pasada.</t>
  </si>
  <si>
    <t>EVA Distress</t>
  </si>
  <si>
    <t>El paciente debe indicar marcando con un círculo que número de 0 a 10 del termómetro describe mejor cuanto MALESTAR PSICOLÓGICO (tristeza, preocupación, angustia,) ha presentado  durante la semana pasada incluyendo el día de hoy.</t>
  </si>
  <si>
    <t>Toxicidad asociada al tratamiento</t>
  </si>
  <si>
    <t>Adherencia</t>
  </si>
  <si>
    <r>
      <t xml:space="preserve">- </t>
    </r>
    <r>
      <rPr>
        <b/>
        <sz val="11"/>
        <color theme="1"/>
        <rFont val="Calibri"/>
        <family val="2"/>
        <scheme val="minor"/>
      </rPr>
      <t>Registro informático de dispensación</t>
    </r>
    <r>
      <rPr>
        <sz val="11"/>
        <color theme="1"/>
        <rFont val="Calibri"/>
        <family val="2"/>
        <scheme val="minor"/>
      </rPr>
      <t>: paciente no adherente si el registro de dispensación es ≤90%</t>
    </r>
  </si>
  <si>
    <r>
      <t xml:space="preserve">- </t>
    </r>
    <r>
      <rPr>
        <b/>
        <sz val="11"/>
        <color theme="1"/>
        <rFont val="Calibri"/>
        <family val="2"/>
        <scheme val="minor"/>
      </rPr>
      <t>Cuestionario Morinsky-Green-Levine</t>
    </r>
    <r>
      <rPr>
        <sz val="11"/>
        <color theme="1"/>
        <rFont val="Calibri"/>
        <family val="2"/>
        <scheme val="minor"/>
      </rPr>
      <t>: el paciente se considera no adherente si responde de forma incorrecta a alguna de las 4 preguntas (Respuesta correcta: No/Sí/No/No).</t>
    </r>
  </si>
  <si>
    <t>Hábitos de vida no saludables</t>
  </si>
  <si>
    <t>DETALLE DE LOS RESULTADOS POR VARIABLE DE ANÁLISIS</t>
  </si>
  <si>
    <t>Puntuación máxima</t>
  </si>
  <si>
    <t>Puntación variables sociosanitarias y del estado cognitivo y funcional</t>
  </si>
  <si>
    <t>Puntación variables clínicas y de utilización de servicios sanitarios</t>
  </si>
  <si>
    <t>Determinación de la intensidad de dolor mediante la escala EVA</t>
  </si>
  <si>
    <t>Puntación variables relacionadas con el tratamiento</t>
  </si>
  <si>
    <t>Adherencia al tratamiento</t>
  </si>
  <si>
    <t>Sexo:</t>
  </si>
  <si>
    <t>El paciente sabe leer y escribir</t>
  </si>
  <si>
    <t>En el caso de pacientes que sepan leer y escribir el punto de corte está en 3 o más errores; en el caso de pacientes que no sepan leer y escribir el punto de corte es de 4 o más errores. A partir de esta puntuación existe sospecha de deterioro cognitivo.</t>
  </si>
  <si>
    <t>Errores cuestionario ≥ 3</t>
  </si>
  <si>
    <r>
      <t xml:space="preserve">Errores cuestionario </t>
    </r>
    <r>
      <rPr>
        <sz val="11"/>
        <color theme="1"/>
        <rFont val="Calibri"/>
        <family val="2"/>
      </rPr>
      <t>&lt;</t>
    </r>
    <r>
      <rPr>
        <sz val="11"/>
        <color theme="1"/>
        <rFont val="Calibri"/>
        <family val="2"/>
        <scheme val="minor"/>
      </rPr>
      <t xml:space="preserve"> 3</t>
    </r>
  </si>
  <si>
    <r>
      <t xml:space="preserve">Errores cuestionario </t>
    </r>
    <r>
      <rPr>
        <sz val="11"/>
        <color theme="1"/>
        <rFont val="Calibri"/>
        <family val="2"/>
      </rPr>
      <t>&lt;</t>
    </r>
    <r>
      <rPr>
        <sz val="11"/>
        <color theme="1"/>
        <rFont val="Calibri"/>
        <family val="2"/>
        <scheme val="minor"/>
      </rPr>
      <t xml:space="preserve"> 4</t>
    </r>
  </si>
  <si>
    <t>Errores cuestionario ≥ 4</t>
  </si>
  <si>
    <t>El paciente no sabe leer y escribir</t>
  </si>
  <si>
    <t>- El paciente sabe leer y escribir</t>
  </si>
  <si>
    <t>- El paciente no sabe leer y escribir</t>
  </si>
  <si>
    <t>Índice de Pfeiffer</t>
  </si>
  <si>
    <t>Deterioro cognitivo: Índice de Pfeiffer
- El paciente sabe leer y escribir
- El paciente no sabe leer y escribir</t>
  </si>
  <si>
    <t>Diagnóstico:</t>
  </si>
  <si>
    <t>Tratamiento:</t>
  </si>
  <si>
    <t>Colaboradores Principales</t>
  </si>
  <si>
    <t>Determinación del % pérdida de peso del paciente</t>
  </si>
  <si>
    <t>Peso: riesgo nutricional</t>
  </si>
  <si>
    <t>Peso: Riesgo nutricional</t>
  </si>
  <si>
    <t>Peso: Riesgo Nutricional</t>
  </si>
  <si>
    <t>Referencia 2: Peso: Riesgo Nutricional</t>
  </si>
  <si>
    <t>Determinación % pérdida de peso:</t>
  </si>
  <si>
    <t>%PP= ((Peso habitual – peso actual )/ peso habitual)  x 100</t>
  </si>
  <si>
    <t>El paciente toma medicamentos con especiales recomendaciones de almacenaje/conservación (Ej. medicamentos que requieren una determinada temperatura, protección de la luz, condiciones de humedad, etc)</t>
  </si>
  <si>
    <t>Puntuación variables demográficas</t>
  </si>
  <si>
    <t>Fecha de nacimiento:</t>
  </si>
  <si>
    <t>Edad actual:</t>
  </si>
  <si>
    <t>Formación, educación y seguimiento al paciente</t>
  </si>
  <si>
    <t>Validación del tratamiento antineoplásico y de soporte</t>
  </si>
  <si>
    <t>Seguimiento de la adherencia</t>
  </si>
  <si>
    <t>Doble método de seguimiento de la adherencia</t>
  </si>
  <si>
    <t>Consumo de drogas y/o de alcohol &gt; 17 UBE/semana en mujeres y &gt;28 UBE/semana en hombres</t>
  </si>
  <si>
    <t>Paciente con barreras culturales y/o de comunicación</t>
  </si>
  <si>
    <t>Paciente con soporte social y condiciones socioeconómicas que no le permiten llevar a cabo correctamente el tratamiento</t>
  </si>
  <si>
    <t xml:space="preserve">Variables analíticas y otros parámetros que repercuten en el ajuste de dosis </t>
  </si>
  <si>
    <t>El paciente presenta variables analíticas y otros parámetros alterados que repercuten en el ajuste de dosis. P.Ej.: alteraciones hepáticas, alteraciones renales, FEVI y toxicidades asociadas al medicamento</t>
  </si>
  <si>
    <t>El paciente, por su situación clínica, ha requerido un ajuste o atraso de dosis de la medicación antineoplásica en los últimos 2 meses</t>
  </si>
  <si>
    <t>Además del tratamiento antineoplásico, el paciente toma algún otro medicamento de alto riesgo (incluido en el listado del ISMP español de medicamentos de alto riesgo en pacientes crónicos y/o en el listado ISMP americano de medicamentos ambulatorios de alto riesgo)</t>
  </si>
  <si>
    <t>Interacciones nivel C</t>
  </si>
  <si>
    <t>Interacciones nivel D o X</t>
  </si>
  <si>
    <t xml:space="preserve">Interacciones </t>
  </si>
  <si>
    <t>El paciente ha presentado/presenta toxicidad grado ≥ 2 asociada al tratamiento en los últimos tres ciclos. 
Evaluación de la toxicidad mediante la Escala Common Toxicity Criteria (CTC) del National Cancer Institute (NCI) americano (OMS)</t>
  </si>
  <si>
    <t>Si existe sospecha o evidencia de que el paciente no es adherente a su tratamiento oncológico, determinación de la adherencia mediante dos métodos indirectos de validación: registros informáticos de dispensación + Cuestionario Morinsky-Green-Levine</t>
  </si>
  <si>
    <t>Si existe sospecha o evidencia de que el paciente no es adherente a su tratamiento oncológico, determinación de la adherencia mediante dos métodos indirectos de validación: registros informáticos de dispensación + Cuestionario Morinsky-Green-Levine.</t>
  </si>
  <si>
    <t>No procede</t>
  </si>
  <si>
    <t xml:space="preserve">No procede / Paciente Naïve
</t>
  </si>
  <si>
    <t>No procede / Sin toxicidad</t>
  </si>
  <si>
    <t>El paciente presenta una pérdida de peso involuntaria &gt; 5% en los últimos 3 meses</t>
  </si>
  <si>
    <t>Actual</t>
  </si>
  <si>
    <t>Hace 3 meses</t>
  </si>
  <si>
    <t>Paciente con síntomas de ansiedad, depresión y/o malestar psicológico (tristeza, preocupación, angustia)*</t>
  </si>
  <si>
    <t>Puntuación</t>
  </si>
  <si>
    <t>Peso (kg)</t>
  </si>
  <si>
    <t xml:space="preserve">Paciente con soporte social y condiciones socioeconómicas que no le permiten llevar a cabo correctamente el tratamiento
</t>
  </si>
  <si>
    <t>Escala ECOG:</t>
  </si>
  <si>
    <t>Valoración pares</t>
  </si>
  <si>
    <t>Valoración impares</t>
  </si>
  <si>
    <r>
      <t xml:space="preserve">El paciente tiene dos o más enfermedades crónicas (sin incluir la enfermedad oncohematológica) </t>
    </r>
    <r>
      <rPr>
        <b/>
        <sz val="11"/>
        <color rgb="FFC00000"/>
        <rFont val="Calibri"/>
        <family val="2"/>
        <scheme val="minor"/>
      </rPr>
      <t>(ver listado enf. crónicas)</t>
    </r>
  </si>
  <si>
    <t>Escala EVA</t>
  </si>
  <si>
    <t>Grado de toxicidad</t>
  </si>
  <si>
    <r>
      <t>Determinación de la intensidad de dolor mediante la</t>
    </r>
    <r>
      <rPr>
        <i/>
        <sz val="11"/>
        <color theme="1"/>
        <rFont val="Calibri"/>
        <family val="2"/>
        <scheme val="minor"/>
      </rPr>
      <t xml:space="preserve"> Escala EVA</t>
    </r>
  </si>
  <si>
    <t>3º línea de tratamiento o posteriores</t>
  </si>
  <si>
    <t>El paciente presenta variables analíticas y otros parámetros alterados que repercuten en el ajuste de dosis. P.ej.: alteraciones hepáticas, alteraciones renales, FEVI y toxicidades asociadas al medicamento</t>
  </si>
  <si>
    <r>
      <t xml:space="preserve">Además del tratamiento antineoplásico, el paciente toma algún otro medicamento de alto riesgo (incluido en el </t>
    </r>
    <r>
      <rPr>
        <b/>
        <sz val="11"/>
        <color theme="1"/>
        <rFont val="Calibri"/>
        <family val="2"/>
        <scheme val="minor"/>
      </rPr>
      <t>listado del ISMP español</t>
    </r>
    <r>
      <rPr>
        <sz val="11"/>
        <color theme="1"/>
        <rFont val="Calibri"/>
        <family val="2"/>
        <scheme val="minor"/>
      </rPr>
      <t xml:space="preserve"> de </t>
    </r>
    <r>
      <rPr>
        <b/>
        <sz val="11"/>
        <color theme="1"/>
        <rFont val="Calibri"/>
        <family val="2"/>
        <scheme val="minor"/>
      </rPr>
      <t>medicamentos de alto riesgo en pacientes crónicos</t>
    </r>
    <r>
      <rPr>
        <sz val="11"/>
        <color theme="1"/>
        <rFont val="Calibri"/>
        <family val="2"/>
        <scheme val="minor"/>
      </rPr>
      <t xml:space="preserve"> y/o en el </t>
    </r>
    <r>
      <rPr>
        <b/>
        <sz val="11"/>
        <color theme="1"/>
        <rFont val="Calibri"/>
        <family val="2"/>
        <scheme val="minor"/>
      </rPr>
      <t>listado ISMP americano</t>
    </r>
    <r>
      <rPr>
        <sz val="11"/>
        <color theme="1"/>
        <rFont val="Calibri"/>
        <family val="2"/>
        <scheme val="minor"/>
      </rPr>
      <t xml:space="preserve"> de </t>
    </r>
    <r>
      <rPr>
        <b/>
        <sz val="11"/>
        <color theme="1"/>
        <rFont val="Calibri"/>
        <family val="2"/>
        <scheme val="minor"/>
      </rPr>
      <t>medicamentos ambulatorios de alto riesgo</t>
    </r>
    <r>
      <rPr>
        <sz val="11"/>
        <color theme="1"/>
        <rFont val="Calibri"/>
        <family val="2"/>
        <scheme val="minor"/>
      </rPr>
      <t>)</t>
    </r>
  </si>
  <si>
    <r>
      <t xml:space="preserve">Además del tratamiento antineoplásico, el paciente toma algún otro medicamento de alto riesgo (incluido en el </t>
    </r>
    <r>
      <rPr>
        <b/>
        <sz val="11"/>
        <color theme="1"/>
        <rFont val="Calibri"/>
        <family val="2"/>
        <scheme val="minor"/>
      </rPr>
      <t>listado del ISMP español de medicamentos de alto riesgo en pacientes crónicos</t>
    </r>
    <r>
      <rPr>
        <sz val="11"/>
        <color theme="1"/>
        <rFont val="Calibri"/>
        <family val="2"/>
        <scheme val="minor"/>
      </rPr>
      <t xml:space="preserve"> y/o en el </t>
    </r>
    <r>
      <rPr>
        <b/>
        <sz val="11"/>
        <color theme="1"/>
        <rFont val="Calibri"/>
        <family val="2"/>
        <scheme val="minor"/>
      </rPr>
      <t>listado ISMP americano de medicamentos ambulatorios de alto riesgo</t>
    </r>
    <r>
      <rPr>
        <sz val="11"/>
        <color theme="1"/>
        <rFont val="Calibri"/>
        <family val="2"/>
        <scheme val="minor"/>
      </rPr>
      <t>)</t>
    </r>
  </si>
  <si>
    <t>El paciente toma medicamentos con especiales recomendaciones de almacenaje/conservación (p.ej. medicamentos que requieren una determinada temperatura, protección de la luz, condiciones de humedad, etc.)</t>
  </si>
  <si>
    <r>
      <t xml:space="preserve">Se utilizará la base de datos </t>
    </r>
    <r>
      <rPr>
        <i/>
        <sz val="11"/>
        <rFont val="Calibri"/>
        <family val="2"/>
        <scheme val="minor"/>
      </rPr>
      <t>Lexicomp</t>
    </r>
    <r>
      <rPr>
        <sz val="11"/>
        <rFont val="Calibri"/>
        <family val="2"/>
        <scheme val="minor"/>
      </rPr>
      <t xml:space="preserve"> o </t>
    </r>
    <r>
      <rPr>
        <i/>
        <sz val="11"/>
        <rFont val="Calibri"/>
        <family val="2"/>
        <scheme val="minor"/>
      </rPr>
      <t>Medinteract</t>
    </r>
  </si>
  <si>
    <t>EVA Distress (NCCN)</t>
  </si>
  <si>
    <t>Consumo alcohólico de riesgo:</t>
  </si>
  <si>
    <t xml:space="preserve"> </t>
  </si>
  <si>
    <t xml:space="preserve">UBE = Unidad de Bebida Estándar (1UBE = 10g de alcohol puro = 1 caña de cerveza o 1 vaso pequeño de vino). 
</t>
  </si>
  <si>
    <t xml:space="preserve">- Mujeres &gt; 17 UBE/semana
</t>
  </si>
  <si>
    <t>- Hombres &gt; 28 UBE/semana</t>
  </si>
  <si>
    <t>https://www.fisterra.com/ayuda-en-consulta/calculos/cuantificacion-consumo-alcohol/</t>
  </si>
  <si>
    <t xml:space="preserve">Cálculo UBE: </t>
  </si>
  <si>
    <t>Puntuación del paciente:</t>
  </si>
  <si>
    <t>Nivel del paciente:</t>
  </si>
  <si>
    <t>Valor Mínimo del nivel</t>
  </si>
  <si>
    <t>Nivel 1</t>
  </si>
  <si>
    <t>Nivel 2</t>
  </si>
  <si>
    <t>Nivel 3</t>
  </si>
  <si>
    <t>Valor Máximo del nivel</t>
  </si>
  <si>
    <t xml:space="preserve">- Antiagregantes plaquetarios (incluyendo aspirina) </t>
  </si>
  <si>
    <t>- Anticoagulantes orales</t>
  </si>
  <si>
    <t>- Antiinflamatorios no esteroideos</t>
  </si>
  <si>
    <t>- Antipsicóticos</t>
  </si>
  <si>
    <t>- ß- Bloqueantes adrenérgicos</t>
  </si>
  <si>
    <t xml:space="preserve">- Citostáticos orales </t>
  </si>
  <si>
    <t>- Corticosteroides a largo plazo (≥ 3 meses)</t>
  </si>
  <si>
    <t>- Diuréticos del asa</t>
  </si>
  <si>
    <t xml:space="preserve">- Hipoglucemiantes orales </t>
  </si>
  <si>
    <t>- Inmunosupresores</t>
  </si>
  <si>
    <t>- Insulinas</t>
  </si>
  <si>
    <t>- Opioides</t>
  </si>
  <si>
    <t xml:space="preserve">- Amiodarona /dronedarona </t>
  </si>
  <si>
    <t>- Digoxina</t>
  </si>
  <si>
    <t xml:space="preserve">- Espironolactona / eplerenona </t>
  </si>
  <si>
    <t>- Metotrexato oral (uso no oncológico)</t>
  </si>
  <si>
    <t>Pluripatología/Comorbilidades</t>
  </si>
  <si>
    <t>Se  consideran enfermedades crónicas a tener en cuenta para este modelo:</t>
  </si>
  <si>
    <r>
      <t xml:space="preserve">- </t>
    </r>
    <r>
      <rPr>
        <sz val="11"/>
        <color rgb="FF000000"/>
        <rFont val="Calibri"/>
        <family val="2"/>
      </rPr>
      <t>Infarto agudo de miocardio (en los últimos 10 años)</t>
    </r>
  </si>
  <si>
    <t>- Insuficiencia cardíaca congestiva              </t>
  </si>
  <si>
    <r>
      <t xml:space="preserve">- </t>
    </r>
    <r>
      <rPr>
        <sz val="11"/>
        <color rgb="FF000000"/>
        <rFont val="Calibri"/>
        <family val="2"/>
      </rPr>
      <t>Enfermedad vascular periférica                </t>
    </r>
  </si>
  <si>
    <t>- Enfermedad vascular cerebral  </t>
  </si>
  <si>
    <t>- Demencia            </t>
  </si>
  <si>
    <t xml:space="preserve">- Enfermedad pulmonar obstructiva crónica (EPOC)         </t>
  </si>
  <si>
    <t>- Enfermedad del tejido conectivo</t>
  </si>
  <si>
    <t>- Hepatopatía crónica leve             </t>
  </si>
  <si>
    <t>- Úlcera gastroduodenal                                 </t>
  </si>
  <si>
    <t>- Diabetes sin afectación orgánica</t>
  </si>
  <si>
    <t xml:space="preserve">- Diabetes con afectación orgánica            </t>
  </si>
  <si>
    <t>- Hemiplejía          </t>
  </si>
  <si>
    <t>- Insuficiencia renal moderada/grave               </t>
  </si>
  <si>
    <t>- Hepatopatía crónica moderada/grave  </t>
  </si>
  <si>
    <t>- Tumor sólido metastásico  </t>
  </si>
  <si>
    <t>- SIDA</t>
  </si>
  <si>
    <r>
      <t xml:space="preserve">Paciente con mal control del dolor: </t>
    </r>
    <r>
      <rPr>
        <sz val="11"/>
        <color theme="1"/>
        <rFont val="Calibri"/>
        <family val="2"/>
        <scheme val="minor"/>
      </rPr>
      <t>Escala Visual Analógica (EVA) Dolor</t>
    </r>
  </si>
  <si>
    <t>Además, se tienen que tener en cuenta otros grupos terapéuticos/medicamentos específicos del ISMP Americano: ISMP List of High-Alert Medications in Community/Ambulatory Healthcare, que no aparecen en el listado anterior</t>
  </si>
  <si>
    <t>Resultados del Modelo de estratificación y Atención Farmacéutica para enfermedades oncohematológicas de la SEFH: resumen del paciente</t>
  </si>
  <si>
    <t>Código del paciente</t>
  </si>
  <si>
    <t>Código paciente:</t>
  </si>
  <si>
    <t>Nivel de estratificación</t>
  </si>
  <si>
    <t>Puntuación total obtenida en el Modelo</t>
  </si>
  <si>
    <t>Puntuación máxima del Modelo</t>
  </si>
  <si>
    <t>(Fuente: Guía de referencia rápida para abordar el abuso de alcohol. Grupo de Educación Sanitaria y Promoción de la Salud del PAPPS. Sociedad Española de Medicina de Familia y Comunitaria, 2016)</t>
  </si>
  <si>
    <t>Cada pregunta tiene unas respuestas, asociadas a unos valores, ordenados siempre de 0 -3.</t>
  </si>
  <si>
    <t>Seguimiento Farmacoterapéutico</t>
  </si>
  <si>
    <t>Conciliación y revisión de la medicación concomitante (automedicación, medicina alternativa, etc.) y monitorización de todas las posibles interacciones, ofreciendo al médico una alternativa</t>
  </si>
  <si>
    <t>Monitorización y seguimiento de la actividad del tratamiento antineoplásico</t>
  </si>
  <si>
    <t>Contacto adicional con el paciente entre visitas mediante teleasistencia</t>
  </si>
  <si>
    <r>
      <rPr>
        <b/>
        <sz val="11"/>
        <color theme="1"/>
        <rFont val="Calibri"/>
        <family val="2"/>
        <scheme val="minor"/>
      </rPr>
      <t>NOTA:</t>
    </r>
    <r>
      <rPr>
        <sz val="11"/>
        <color theme="1"/>
        <rFont val="Calibri"/>
        <family val="2"/>
        <scheme val="minor"/>
      </rPr>
      <t xml:space="preserve"> Al Farmacéutico Oncohematológico no siempre le será posible realizar una estratificación que incluya todas las recomendaciones de este documento técnico. Por ello, cada hospital debe disponer de un procedimiento normalizado de actuación que haya sido aceptado por la dirección del centro y que incorpore los aspectos imprescindibles de estratificación.</t>
    </r>
  </si>
  <si>
    <t>Aportación de información escrita sobre el tratamiento</t>
  </si>
  <si>
    <t>Adecuación a las necesidades del paciente</t>
  </si>
  <si>
    <t>Fomento de la cultura de la adherencia y corresponsabilidad en el resultado del tratamiento</t>
  </si>
  <si>
    <t>Coordinación con el equipo asisencial</t>
  </si>
  <si>
    <t>Seguimiento del paciente entre visitas: telefarmacia (sms, llamadas telefónicas, etc.)</t>
  </si>
  <si>
    <t>Fomentar la necesitad de comunicar cualquier proceso nuevo del paciente (nueva enfermedad, toma de nuevo medicamento, problema social…)</t>
  </si>
  <si>
    <t>Elaboración de material personalizado para cada paciente y/o cuidador (p.ej.: hoja de medicación, diario o similar), en formato papel o electrónico</t>
  </si>
  <si>
    <t>Unificación de criterios y mensajes entre los diferentes profesionales sanitarios del equipo multidisciplinar (comunicación bidireccional)</t>
  </si>
  <si>
    <t>Coordinación pasiva con niveles asistenciales, preferentemente a través de la HCE</t>
  </si>
  <si>
    <t>Desarrollo de programas orientados a cumplir objetivos en relación a la farmacoterapia</t>
  </si>
  <si>
    <t>Coordinación intrahospitalaria especializada (Servicios de Psico-Oncología, Psiquiatría y/o Servicios Sociales)</t>
  </si>
  <si>
    <t>Coordinación activa con niveles asistenciales (Oficinas de Farmacia para realización de SPD, Centros Sociosanitarios para verificación de planes farmacoterapéuticos, etc.)</t>
  </si>
  <si>
    <r>
      <t>*</t>
    </r>
    <r>
      <rPr>
        <i/>
        <sz val="10"/>
        <color theme="1"/>
        <rFont val="Calibri"/>
        <family val="2"/>
        <scheme val="minor"/>
      </rPr>
      <t>dd/mm/aaaa</t>
    </r>
  </si>
  <si>
    <r>
      <t>El paciente tiene dos o más enfermedades crónicas (sin incluir la enfermedad oncohematológica)</t>
    </r>
    <r>
      <rPr>
        <sz val="11"/>
        <color rgb="FFC00000"/>
        <rFont val="Calibri"/>
        <family val="2"/>
        <scheme val="minor"/>
      </rPr>
      <t xml:space="preserve"> </t>
    </r>
    <r>
      <rPr>
        <b/>
        <sz val="11"/>
        <color rgb="FFC00000"/>
        <rFont val="Calibri"/>
        <family val="2"/>
        <scheme val="minor"/>
      </rPr>
      <t>(ver listado enf. crónicas)</t>
    </r>
  </si>
  <si>
    <t>Utilización de herramientas para la autogestión: listado de web y apps fiables disponibles</t>
  </si>
  <si>
    <t>Inicio de un tratamiento oncológico con perfil farmacocinético complejo</t>
  </si>
  <si>
    <t>Puntuación de las variables del Modelo de estratificación y Atención Farmacéutica para enfermedades oncohemtaológicas de la SEFH por tipo de variable</t>
  </si>
  <si>
    <t>Modelo de estratificación y Atención Farmacéutica para enfermedades oncohematológicas de la SEFH por tipo de variable</t>
  </si>
  <si>
    <t>Modelo de estratificación y Atención Farmacéutica para enfermedades oncohemtaológicas de la SEFH</t>
  </si>
  <si>
    <t>Modelo de estratificación y Atención Farmacéutica para enfermedades oncohematológicas</t>
  </si>
  <si>
    <t>Relación del ISMP de medicamentos de alto riesgo en pacientes crónicos.</t>
  </si>
  <si>
    <t>Metodología del estudio de estratificación del paciente Oncohematológico</t>
  </si>
  <si>
    <t>*Completar sólo uno de los dos cuestionarios, en caso de sospecha. En el caso de completar los dos cuestionarios, se tendrá en cuenta la puntuación obtenida en el cuestionario HADS.</t>
  </si>
  <si>
    <t>Cálculo del Consumo de Unidad de Bebida Estándar (UBE) de alcohol: https://www.fisterra.com/ayuda-en-consulta/calculos/cuantificacion-consumo-alcohol/</t>
  </si>
  <si>
    <t>Plutipatología / Comorbilidades</t>
  </si>
  <si>
    <t>Primer ciclo de tratamiento o cambio de tratamiento.</t>
  </si>
  <si>
    <t>P.ej. Cisplatino + Pemetrexed seguido de Pemetrexed mantenimiento aunque también una línea pondríamos SI como respuesta puesto que el farmacéutico hace una atención farmacéutica diferenciada.</t>
  </si>
  <si>
    <r>
      <t xml:space="preserve">Polimedicación </t>
    </r>
    <r>
      <rPr>
        <sz val="11"/>
        <rFont val="Calibri"/>
        <family val="2"/>
        <scheme val="minor"/>
      </rPr>
      <t>(≥ 6 medicamentos domiciliarios)</t>
    </r>
  </si>
  <si>
    <t>Se entiende por medicamento la forma farmacéutica acompañada de dosis y vía, es decir, un cápsula o colirio con más de un principio activo cuenta como un medicamento.</t>
  </si>
  <si>
    <t>La polimedicación está enfocada a las comorbilidades, por lo tanto no se suma el tratamiento antineoplásico ni el tratamiento de soporte del tratamiento antineoplásico.</t>
  </si>
  <si>
    <t>La respuesta a esta variable será SI en el caso de que el paciente tome como mínimo un medicamento que aparezca en los siguientes listados:</t>
  </si>
  <si>
    <t>ISMP de medicamentos de alto riesgo para paciente crónico: https://www.seguridaddelpaciente.es/resources/documentos/2014/Proyecto_marc_nipo.pdf</t>
  </si>
  <si>
    <t>ISMP List of high-alert medication in community/Ambulatory settings: https://www.ismp.org/recommendations/high-alert-medications-community-ambulatory-list</t>
  </si>
  <si>
    <t>P.ej. Ejemplos de medicamentos de alto riesgo: los AINEs y las benzodiacepinas y análogos (la revisión de 30 pacientes del estudio pivotal mostró baja prescripción de estos fármacos).</t>
  </si>
  <si>
    <t>Complejidad de la pauta posológica</t>
  </si>
  <si>
    <r>
      <t xml:space="preserve">Complejidad de la pauta posológica </t>
    </r>
    <r>
      <rPr>
        <sz val="11"/>
        <rFont val="Calibri"/>
        <family val="2"/>
        <scheme val="minor"/>
      </rPr>
      <t>(reforzar información es responsabilidad del FOH integrado en el equipo asistencial)</t>
    </r>
  </si>
  <si>
    <t>o El paciente tiene prescrito esquema antineoplásico que incluye tratamiento profiláctico  de 2 o más medicamentos en el que al menos uno de ellos tiene pauta discontinua. P.ej.: tomar septrim 2 días, fluconazol y alopurinol todos, etc.</t>
  </si>
  <si>
    <r>
      <t xml:space="preserve">Interacciones </t>
    </r>
    <r>
      <rPr>
        <sz val="11"/>
        <rFont val="Calibri"/>
        <family val="2"/>
        <scheme val="minor"/>
      </rPr>
      <t>(reforzar información es responsabilidad del FOH integrado en el equipo asistencial)</t>
    </r>
  </si>
  <si>
    <t>Este apartado se refiere solamente al tratamiento antineoplásico, aunque hay que tener una visión global de la adherencia del paciente a su tratamiento global.</t>
  </si>
  <si>
    <t>Julio 2018</t>
  </si>
  <si>
    <t>Leucemia Linfoide Aguda (LLA)</t>
  </si>
  <si>
    <t>Diagnóstico</t>
  </si>
  <si>
    <t>Leucemia Linfoide Crónica (LLC)</t>
  </si>
  <si>
    <t>Leucemia Mieloide Aguda (LMA)</t>
  </si>
  <si>
    <t>Leucemia Mieloide Crónica (LMC)</t>
  </si>
  <si>
    <t>Linfoma no Hodgkin (LNH)</t>
  </si>
  <si>
    <t>Linfoma de Hodgkin</t>
  </si>
  <si>
    <t>Mieloma Múltiple (MM)</t>
  </si>
  <si>
    <t>Síndromes Mielodisplásicos (SMD)</t>
  </si>
  <si>
    <t>Neoplasia anal</t>
  </si>
  <si>
    <t>Neoplasia de cabeza y cuello</t>
  </si>
  <si>
    <t>Neoplasia de cerebro</t>
  </si>
  <si>
    <t>Neoplasia de cérvix</t>
  </si>
  <si>
    <t>Colangiocarcinoma</t>
  </si>
  <si>
    <t>Neoplasia de colon</t>
  </si>
  <si>
    <t>Neoplasia de endometrio</t>
  </si>
  <si>
    <t>Neoplasia de esófago</t>
  </si>
  <si>
    <t>Neoplasia gástrica</t>
  </si>
  <si>
    <t>Germinoma</t>
  </si>
  <si>
    <t>Gist</t>
  </si>
  <si>
    <t>Glioblastoma</t>
  </si>
  <si>
    <t>Hepatocarcinoma</t>
  </si>
  <si>
    <t>Neoplasia de laringe</t>
  </si>
  <si>
    <t>Leiomiosarcoma uterino</t>
  </si>
  <si>
    <t>Macroglobulinemia de Waldenstrom</t>
  </si>
  <si>
    <t>Neoplasia de mama</t>
  </si>
  <si>
    <t>Melanoma</t>
  </si>
  <si>
    <t>Mesotelioma</t>
  </si>
  <si>
    <t>Mielofibrosis</t>
  </si>
  <si>
    <t>Tumor Neuroendocrino</t>
  </si>
  <si>
    <t>Neoplasia de Origen Desconocido</t>
  </si>
  <si>
    <t>Otras Neoplasias</t>
  </si>
  <si>
    <t>Neoplasia de ovario</t>
  </si>
  <si>
    <t>Neoplasia de páncreas</t>
  </si>
  <si>
    <t>Neoplasia de próstata</t>
  </si>
  <si>
    <t>Neoplasia de pulmón</t>
  </si>
  <si>
    <t>Púrpura Trombocitopénica Idiopática (PTI)</t>
  </si>
  <si>
    <t>Neoplasia de recto</t>
  </si>
  <si>
    <t>Neoplasia renal</t>
  </si>
  <si>
    <t>Sarcoma</t>
  </si>
  <si>
    <t>Neoplasia de sigma</t>
  </si>
  <si>
    <t>Neoplasia de testículo</t>
  </si>
  <si>
    <t>Neoplasia de tiroides</t>
  </si>
  <si>
    <t>Neoplasia de útero</t>
  </si>
  <si>
    <t>Neoplasia de vejiga</t>
  </si>
  <si>
    <t>Neoplasia de vulva</t>
  </si>
  <si>
    <t>NOTA: El modelo se rellenará seleccionando una opción de la lista desplegable de cada una de las celdas en blanco</t>
  </si>
  <si>
    <t>Primer ciclo de tratamiento o cambio de tratamiento</t>
  </si>
  <si>
    <t>El paciente toma 6 medicamentos o más (tratamiento domiciliario), entendiendo como medicamento la forma farmacéutica acompañada de dosis y vía (no incluir el tratamiento que forma parte del proceso oncológico)</t>
  </si>
  <si>
    <t>El paciente toma un medicamento antineoplásico oral (sin contar el tratamiento de soporte) con pauta discontinua. P.ej.: capecitabina, sunitinib.</t>
  </si>
  <si>
    <t>El paciente toma dos o más medicamentos antineoplásicos orales (sin contar el tratamiento de soporte) con pautas discontinuas y/o pautas de administración diferentes. P.ej.: lapatinib + capecitabina; MPV, KRD; Lena+Dexa; palbociclib + letrozol; palbociclib + fulvestrant; abiraterona + prednisona.</t>
  </si>
  <si>
    <t>El paciente toma un medicamento antineoplásico oral (sin contar el tratamiento de soporte) con pauta discontinua. P.ej.: capecitabina, sunitinib</t>
  </si>
  <si>
    <t>*El paciente toma dos o más medicamentos antineoplásicos orales (sin contar el tratamiento de soporte) con pautas discontinuas y/o pautas de administración diferentes. P.ej.: lapatinib + capecitabina; MPV, KRD; Lena+Dexa; palbociclib + letrozol; palbociclib + fulvestrant; abiraterona + prednisona</t>
  </si>
  <si>
    <t>% pérdida peso*</t>
  </si>
  <si>
    <t>* Esta celda se completa automáticamente, al rellenar las celdas de peso actual y peso de hace 3 meses</t>
  </si>
  <si>
    <t>6. Guía de referencia rápida para abordar el abuso de alcohol. Grupo de Educación Sanitaria y Promoción de la Salud del PAPPS. Sociedad Española de Medicina de Familia y Comunitaria, 2016.</t>
  </si>
  <si>
    <t>7. Organización Mundial de la Salud. Prevención del cáncer.  http://www.who.int/cancer/prevention/es/. Acceso 15/06/2017.</t>
  </si>
  <si>
    <t>8. Costa G y Ballester R. Influencia de las características sociodemográficas y clínicas en la calidad de vida y malestar emocional del paciente oncológico. Revista Psicooncología. 2010; 7 (2-3): 453-462.</t>
  </si>
  <si>
    <t>9. Hernández M, Cruzado JA, Prado C, y col. Salud mental y malestar emocional en paciente con cáncer. Revista Psicooncología. 2012; 9 (2-3): 233-257.</t>
  </si>
  <si>
    <t>10. Viviana Sala, M.D. La interconsulta psiquiátrica y psicológica en pacientes con cáncer. Revista Colombiana Psiquiátrica. 2002; 31 (3): 225-236.</t>
  </si>
  <si>
    <t xml:space="preserve">11. Albert Colomer C, Luque Luque R. Adaptación y validación al castellano del cuestionario de Pfeiffer (SPMSQ) para detectar la existenica de deterioro cognitivo en personas mayores de 65 años. Med Clin (Barc) 2001 Jun 30;117(4):129-34. </t>
  </si>
  <si>
    <t>12. Alonso Barbarro A y González Barón M. Medidas de capacidad funcional ECOG en: Valoración clínica en el paciente con cáncer 2006: 1-18. Editorial Panamericana.</t>
  </si>
  <si>
    <t>13. http://www.rccc.eu/ppc/indicadores/Charlson.html</t>
  </si>
  <si>
    <t xml:space="preserve">14. El dolor en el paciente oncológico. Colección OncoVida 17. Sociedad Española de Oncología Médica (SEOM). 2011. </t>
  </si>
  <si>
    <t>16. Cajaraville G, Carreras MJ, Massó J, Tamés MJ. Oncología en: Farmacia hospitalaria. Fundación Española de Farmacia Hospitalaria. 2002; II: 1171-1226.</t>
  </si>
  <si>
    <t>Además del tratamiento antineoplásico, el paciente toma algún otro medicamento de alto riesgo (incluido en el listado del ISMP español de medicamentos de alto riesgo en pacientes crónicos y/o en el listado ISMP americano de medicamentos ambulatorios de alto riesgo).</t>
  </si>
  <si>
    <t>Fuente: (17) ISMP - España</t>
  </si>
  <si>
    <t>Xerencia de Xestión Integrada de Santiago de Compostela</t>
  </si>
  <si>
    <t>Hospital Universitario Marqués de Valdecilla de Santander</t>
  </si>
  <si>
    <t>Hospital Comarcal Sant Jaume de Calella (Calella, Barcelona)</t>
  </si>
  <si>
    <t>- Para cada nivel de prioridad un grupo de Farmacéuticos Oncohematológicos (FOH) expertos ha consensuado la AF recomendada.</t>
  </si>
  <si>
    <t>- La mayoría de las variables se contestan si/no/no disponible a través del desplegable, pero en otras (EVA distress, variable HADS, toxicidad, paciente en condiciones especiales, etc.) se debe elegir una opción del desplegable.</t>
  </si>
  <si>
    <t>- Los pacientes que puntuen en las siguientes variables: paciente pediátrico, paciente embarazada y paciente con soporte social y condiciones socioeconómicas que no le permiten llevar a cabo correctamente el tratamiento, subirán directamente a nivel de Prioridad 1, independientemente de la puntuación obtenida en el modelo.</t>
  </si>
  <si>
    <r>
      <t xml:space="preserve">Determinación de la intensidad de dolor mediante la </t>
    </r>
    <r>
      <rPr>
        <b/>
        <sz val="11"/>
        <color theme="5"/>
        <rFont val="Calibri"/>
        <family val="2"/>
        <scheme val="minor"/>
      </rPr>
      <t>Escala EVA</t>
    </r>
  </si>
  <si>
    <t>Consulta interacciones CAM (Medicina Complementaria y Alternativa)</t>
  </si>
  <si>
    <t>Determinación del % pérdida de peso del paciente: El paciente presenta una pérdida de peso involuntaria &gt; 5% en los últimos 3 meses</t>
  </si>
  <si>
    <t>15. Ramón Morillo-Verdugo, José Manuel Martínez-Sesmero, Alicia Lázaro-López, Javier Sánchez-Rubio, Herminia Navarro-Aznárez and Monike de Miguel-Cascón. Development of a risk stratification model for pharmaceutical care in HIV patients. Farm Hosp. 2017;41(3):346-356</t>
  </si>
  <si>
    <t>A continuación se debe recoger la siguiente información del paciente (en diagnóstico y sexo seleccionar una opción de la lista desplegable; la edad actual se completa automáticamente al rellenar la fecha de nacimiento):</t>
  </si>
  <si>
    <r>
      <rPr>
        <b/>
        <sz val="11"/>
        <color theme="5"/>
        <rFont val="Calibri"/>
        <family val="2"/>
        <scheme val="minor"/>
      </rPr>
      <t>Cuestionario HADS</t>
    </r>
    <r>
      <rPr>
        <i/>
        <sz val="11"/>
        <color theme="1"/>
        <rFont val="Calibri"/>
        <family val="2"/>
        <scheme val="minor"/>
      </rPr>
      <t xml:space="preserve"> (Escala de Ansiedad y Depresión Hospitalaria)</t>
    </r>
  </si>
  <si>
    <t xml:space="preserve"> EVA Distress (NCCN)</t>
  </si>
  <si>
    <r>
      <t xml:space="preserve">Dependencia fucional: </t>
    </r>
    <r>
      <rPr>
        <b/>
        <sz val="11"/>
        <color theme="5"/>
        <rFont val="Calibri"/>
        <family val="2"/>
        <scheme val="minor"/>
      </rPr>
      <t>Escala ECOG</t>
    </r>
  </si>
  <si>
    <t>Cuestionario HADS*</t>
  </si>
  <si>
    <t>*Recomendamos revisar la puntuación anterior del cuestionario, para comprobar si ha aumentado la puntuación; en caso de aumento, derivar al paciente al psicooncólogo</t>
  </si>
  <si>
    <r>
      <t xml:space="preserve">*En caso de sospecha, rellenar </t>
    </r>
    <r>
      <rPr>
        <b/>
        <u/>
        <sz val="11"/>
        <color rgb="FFC00000"/>
        <rFont val="Calibri"/>
        <family val="2"/>
        <scheme val="minor"/>
      </rPr>
      <t>una</t>
    </r>
    <r>
      <rPr>
        <b/>
        <sz val="11"/>
        <color rgb="FFC00000"/>
        <rFont val="Calibri"/>
        <family val="2"/>
        <scheme val="minor"/>
      </rPr>
      <t xml:space="preserve"> de las dos opciones; si no hay sospecha dejar en blanco</t>
    </r>
  </si>
  <si>
    <t>* Completar ambas opciones</t>
  </si>
  <si>
    <t>Líneas de tratamiento*</t>
  </si>
  <si>
    <r>
      <t>Deterioro cognitivo: en caso de sospecha de dificulad de comprensión, determinación del deterioro cognitivo mediante el</t>
    </r>
    <r>
      <rPr>
        <i/>
        <sz val="11"/>
        <color theme="1"/>
        <rFont val="Calibri"/>
        <family val="2"/>
        <scheme val="minor"/>
      </rPr>
      <t xml:space="preserve"> </t>
    </r>
    <r>
      <rPr>
        <b/>
        <sz val="11"/>
        <color theme="5"/>
        <rFont val="Calibri"/>
        <family val="2"/>
        <scheme val="minor"/>
      </rPr>
      <t>Índice de Pfeiffer</t>
    </r>
    <r>
      <rPr>
        <sz val="11"/>
        <color theme="1"/>
        <rFont val="Calibri"/>
        <family val="2"/>
        <scheme val="minor"/>
      </rPr>
      <t xml:space="preserve"> </t>
    </r>
    <r>
      <rPr>
        <vertAlign val="superscript"/>
        <sz val="11"/>
        <color theme="1"/>
        <rFont val="Calibri"/>
        <family val="2"/>
        <scheme val="minor"/>
      </rPr>
      <t>(10)</t>
    </r>
    <r>
      <rPr>
        <b/>
        <sz val="11"/>
        <color rgb="FFC00000"/>
        <rFont val="Calibri"/>
        <family val="2"/>
        <scheme val="minor"/>
      </rPr>
      <t xml:space="preserve"> </t>
    </r>
    <r>
      <rPr>
        <sz val="11"/>
        <rFont val="Calibri"/>
        <family val="2"/>
        <scheme val="minor"/>
      </rPr>
      <t>*</t>
    </r>
  </si>
  <si>
    <t>*Completar ambas opciones</t>
  </si>
  <si>
    <t>Riesgo de la medicación*</t>
  </si>
  <si>
    <r>
      <t xml:space="preserve">*Completar </t>
    </r>
    <r>
      <rPr>
        <b/>
        <u/>
        <sz val="11"/>
        <color rgb="FFC00000"/>
        <rFont val="Calibri"/>
        <family val="2"/>
        <scheme val="minor"/>
      </rPr>
      <t>una</t>
    </r>
    <r>
      <rPr>
        <b/>
        <sz val="11"/>
        <color rgb="FFC00000"/>
        <rFont val="Calibri"/>
        <family val="2"/>
        <scheme val="minor"/>
      </rPr>
      <t xml:space="preserve"> de las dos opciones</t>
    </r>
  </si>
  <si>
    <t>Consulta de interacciones CAM (Medicina Complementaria y Alternativa)</t>
  </si>
  <si>
    <t>Paciente no adherente: registro de dispensación ≤90% y en cuestionario no contesta bien a alguna de las 4 preguntas</t>
  </si>
  <si>
    <r>
      <t>Toxicidad asociada al tratamiento</t>
    </r>
    <r>
      <rPr>
        <sz val="11"/>
        <color rgb="FF002060"/>
        <rFont val="Calibri"/>
        <family val="2"/>
        <scheme val="minor"/>
      </rPr>
      <t/>
    </r>
  </si>
  <si>
    <t>A continuación se muestra un listado de posibles diagnósticos del tratamiento del paciente oncohematológico:</t>
  </si>
  <si>
    <t>El paciente tiene dos o más enfermedades crónicas (sin incluir la enfermedad oncohematológica) (ver listado de enf. crónicas)</t>
  </si>
  <si>
    <r>
      <t xml:space="preserve">*Completar </t>
    </r>
    <r>
      <rPr>
        <b/>
        <u/>
        <sz val="11"/>
        <color rgb="FFC00000"/>
        <rFont val="Calibri"/>
        <family val="2"/>
        <scheme val="minor"/>
      </rPr>
      <t xml:space="preserve">todas </t>
    </r>
    <r>
      <rPr>
        <b/>
        <sz val="11"/>
        <color rgb="FFC00000"/>
        <rFont val="Calibri"/>
        <family val="2"/>
        <scheme val="minor"/>
      </rPr>
      <t>las opciones</t>
    </r>
  </si>
  <si>
    <t>Se utilizará la base de datos Lexicomp o Medinteract</t>
  </si>
  <si>
    <t>- El objetivo de la estratificación es ofrecer una Atención Farmacéutica (AF) adecuada a las necesidades del paciente.</t>
  </si>
  <si>
    <t>- Las celdas en verde son informativas. La puntuacion para cada nivel se realiza en funcion  de las celdas blancas.</t>
  </si>
  <si>
    <t>- En caso de sospecha de paciente con síntomas de ansiedad/depresión y/o malestar psicológico (tristeza, preocupación, angustia) completar sólo uno de los dos cuestionarios (HADS o EVA distress). En el caso de completar los dos cuestionarios, se tendrá en cuenta la puntuación obtenida en el cuestionario HADS.</t>
  </si>
  <si>
    <t>- El cuestionario HADS o la Escala EVA distress también se pasan en el ciclo 1 incluso cuando el paciente acaba de ser diagnósticado y puede tener un impacto emocional importante. En ese caso se tomará como medida basal y se evaluará la evolución por si es necesario hacer alguna actuación (derivar a psiconcólogo…).</t>
  </si>
  <si>
    <t>P.ej. en mama AC-&gt; Docetaxel o Paclitaxel aunque forman parte de la misma adyuvancia al iniciar el taxano pondríamos SI como respuesta puesto que el farmacéutico hace una atención farmacéutica diferenciada .</t>
  </si>
  <si>
    <t>Estos listados son los incluidos en el cuaderno de recogida de datos, así como los usados en otros modelos de estratificación.</t>
  </si>
  <si>
    <t>La heparina incluyendo la no fraccionada y de bajo peso molecular; la espironolactona y la eplerenona; diuréticos del asa; beta bloqueantes adrenérgicos; antipsicóticos; codeína y tramadol (opiáceos)...</t>
  </si>
  <si>
    <t>A continuación se indican algunos ejemplos que SI puntuarían en esta variable (puntuación 4):</t>
  </si>
  <si>
    <t>o El paciente tiene prescrito tratamiento antineoplásico con diferentes vías de administración y/o diferentes temperaturas de conservación de los medicamentos y/o diferentes lugares de dispensación (melfalan comp-FH; prednisona Of. Farmacia). P.ej.: protocolo MPV de mieloma.</t>
  </si>
  <si>
    <t>o El paciente tiene prescrito tratamiento antineoplásico con un “manejo complejo" de los efectos adversos. P.ej.: palbociclib en combinación con letrozol o fulvestrant, everolimus, afatinib, etc.</t>
  </si>
  <si>
    <r>
      <t xml:space="preserve">- El paciente toma </t>
    </r>
    <r>
      <rPr>
        <b/>
        <sz val="11"/>
        <color theme="1"/>
        <rFont val="Calibri"/>
        <family val="2"/>
        <scheme val="minor"/>
      </rPr>
      <t>un medicamento antineoplásico oral</t>
    </r>
    <r>
      <rPr>
        <sz val="11"/>
        <color theme="1"/>
        <rFont val="Calibri"/>
        <family val="2"/>
        <scheme val="minor"/>
      </rPr>
      <t xml:space="preserve"> (sin contar el tratamiento de soporte) con pauta discontinua. P.ej.: capecitabina; sunitinib. (puntúa 2 puntos)</t>
    </r>
  </si>
  <si>
    <r>
      <t xml:space="preserve">- El paciente toma </t>
    </r>
    <r>
      <rPr>
        <b/>
        <sz val="11"/>
        <color theme="1"/>
        <rFont val="Calibri"/>
        <family val="2"/>
        <scheme val="minor"/>
      </rPr>
      <t>dos o más medicamentos antineoplásicos orales</t>
    </r>
    <r>
      <rPr>
        <sz val="11"/>
        <color theme="1"/>
        <rFont val="Calibri"/>
        <family val="2"/>
        <scheme val="minor"/>
      </rPr>
      <t xml:space="preserve"> (sin contar el tratamiento de soporte) con pautas discontinuas y/o pautas de administración diferentes. P.ej.: Lapatinib + Capecitabina; MPV, KRD; Lena+Dexa; palbocilib + exemestano; palbocilib + fulvestrant; abiraterona + prednisona.  (puntúa 4)</t>
    </r>
  </si>
  <si>
    <t>- Solamente se incluyen interacciones de nivel C, D y X según Lexicomp de todo el tratamiento del paciente (antineoplásico y no) porque tenemos una visión global del paciente y ello implica que en el seguimiento se incluya también este aspecto siempre teniendo en cuenta el inicio de ambos tratamientos.</t>
  </si>
  <si>
    <t xml:space="preserve">- Las interacciones que implican siempre una prescripción profiláctica no se tienen en cuenta aunque sean de nivel D o C. Por lo tanto si esa fuera la única interacción la respuesta sería NO. Ejemplo: Lenalidomida + Dexametason: interacción D por aumento del riesgo trombogénico pero se prescribe siempre con enoxaparina profiláctica. Netupitant + Palonosetron: La dexametasona ya se prescribe a dosis menores junto a Netupitant.
</t>
  </si>
  <si>
    <t>- Benzodiacepinas y análogos</t>
  </si>
  <si>
    <t xml:space="preserve">- Antiepilépticos de estrecho margen (carbamazepina, fenitoína y valproico) </t>
  </si>
  <si>
    <t>Evaluación de la toxicidad mediante la Escala Common Toxicity Criteria (CTC) del National Cancer Institute (NCI) americano (OMS)</t>
  </si>
  <si>
    <t>- Medicamentos categoría X durante el embarazo (ej. bosentán, isotretinoína)</t>
  </si>
  <si>
    <t>(https://www.seguridaddelpaciente.es/resources/documentos/2014/Proyecto_marc_nipo.pdf)</t>
  </si>
  <si>
    <t>(https://www.ismp.org/recommendations/high-alert-medications-community-ambulatory-list)</t>
  </si>
  <si>
    <t>Relación del ISMP de medicamentos de alto riesgo en pacientes crónicos (https://www.seguridaddelpaciente.es/resources/documentos/2014/Proyecto_marc_nipo.pdf)</t>
  </si>
  <si>
    <t>Además, se tienen que tener en cuenta otros grupos terapéuticos/medicamentos específicos del ISMP Americano: ISMP List of High-Alert Medications in Community/Ambulatory Healthcare, que no aparecen en el listado anterior (https://www.ismp.org/recommendations/high-alert-medications-community-ambulatory-list)</t>
  </si>
  <si>
    <t>- En cuanto a la periodicidad de uso del Modelo de Estratificación y Atención Farmacéutica del paciente oncohematológico se ha establecido pasar el Modelo al inicio de tratamiento y/o cambio de esquema de tratamiento, y a su vez, en los siguientes casos:</t>
  </si>
  <si>
    <t>No obstante, aunque la revaluación del paciente se realice en los períodos indicados, no implica que la Atención Farmacéutica se realice únicamente en estos momentos del tratamiento. Además, el FOH puede aplicar este modelo siempre que lo considere necesario, atendiendo a las características específicas de cada paciente.</t>
  </si>
  <si>
    <r>
      <rPr>
        <b/>
        <sz val="11"/>
        <color rgb="FFFF0000"/>
        <rFont val="Calibri"/>
        <family val="2"/>
        <scheme val="minor"/>
      </rPr>
      <t>Prioridad 1</t>
    </r>
    <r>
      <rPr>
        <sz val="11"/>
        <color theme="1"/>
        <rFont val="Calibri"/>
        <family val="2"/>
        <scheme val="minor"/>
      </rPr>
      <t>: valoración en ciclos alternos.</t>
    </r>
  </si>
  <si>
    <r>
      <rPr>
        <b/>
        <sz val="11"/>
        <color rgb="FFFFB53B"/>
        <rFont val="Calibri"/>
        <family val="2"/>
        <scheme val="minor"/>
      </rPr>
      <t>Prioridad 2</t>
    </r>
    <r>
      <rPr>
        <sz val="11"/>
        <color theme="1"/>
        <rFont val="Calibri"/>
        <family val="2"/>
        <scheme val="minor"/>
      </rPr>
      <t>: valoración cada 3 ciclos.</t>
    </r>
  </si>
  <si>
    <r>
      <rPr>
        <b/>
        <sz val="11"/>
        <color rgb="FF17B987"/>
        <rFont val="Calibri"/>
        <family val="2"/>
        <scheme val="minor"/>
      </rPr>
      <t>Prioridad 3</t>
    </r>
    <r>
      <rPr>
        <sz val="11"/>
        <color theme="1"/>
        <rFont val="Calibri"/>
        <family val="2"/>
        <scheme val="minor"/>
      </rPr>
      <t>: valoración cada 6 ciclos.</t>
    </r>
  </si>
  <si>
    <r>
      <rPr>
        <b/>
        <sz val="11"/>
        <color theme="1"/>
        <rFont val="Calibri"/>
        <family val="2"/>
        <scheme val="minor"/>
      </rPr>
      <t>Referencia 1</t>
    </r>
    <r>
      <rPr>
        <sz val="11"/>
        <color theme="1"/>
        <rFont val="Calibri"/>
        <family val="2"/>
        <scheme val="minor"/>
      </rPr>
      <t xml:space="preserve">: Ramón Morillo-Verdugo. El modelo CMO en consultas externas de Farmacia Hospitalaria. 2016.
</t>
    </r>
  </si>
  <si>
    <t>Referencia 2: Edad</t>
  </si>
  <si>
    <r>
      <t xml:space="preserve">Edad </t>
    </r>
    <r>
      <rPr>
        <b/>
        <vertAlign val="superscript"/>
        <sz val="11"/>
        <rFont val="Calibri"/>
        <family val="2"/>
        <scheme val="minor"/>
      </rPr>
      <t>(2)</t>
    </r>
  </si>
  <si>
    <r>
      <t xml:space="preserve">Peso: Riesgo Nutricional </t>
    </r>
    <r>
      <rPr>
        <b/>
        <vertAlign val="superscript"/>
        <sz val="11"/>
        <rFont val="Calibri"/>
        <family val="2"/>
        <scheme val="minor"/>
      </rPr>
      <t>(3)</t>
    </r>
  </si>
  <si>
    <r>
      <t xml:space="preserve">Paciente embarazada </t>
    </r>
    <r>
      <rPr>
        <b/>
        <vertAlign val="superscript"/>
        <sz val="11"/>
        <rFont val="Calibri"/>
        <family val="2"/>
        <scheme val="minor"/>
      </rPr>
      <t>(4)</t>
    </r>
  </si>
  <si>
    <r>
      <t xml:space="preserve">Hábitos de vida no saludables </t>
    </r>
    <r>
      <rPr>
        <b/>
        <vertAlign val="superscript"/>
        <sz val="11"/>
        <rFont val="Calibri"/>
        <family val="2"/>
        <scheme val="minor"/>
      </rPr>
      <t>(5)</t>
    </r>
  </si>
  <si>
    <r>
      <t xml:space="preserve">Factores relacionados con el trato paciente-profesional </t>
    </r>
    <r>
      <rPr>
        <b/>
        <vertAlign val="superscript"/>
        <sz val="11"/>
        <rFont val="Calibri"/>
        <family val="2"/>
        <scheme val="minor"/>
      </rPr>
      <t>(6)</t>
    </r>
  </si>
  <si>
    <r>
      <t xml:space="preserve">Soporte social y condiciones socioeconómicas </t>
    </r>
    <r>
      <rPr>
        <b/>
        <vertAlign val="superscript"/>
        <sz val="11"/>
        <rFont val="Calibri"/>
        <family val="2"/>
        <scheme val="minor"/>
      </rPr>
      <t>(7)</t>
    </r>
  </si>
  <si>
    <r>
      <t xml:space="preserve">Paciente con antecedentes psiquiátricos, incluyendo depresión </t>
    </r>
    <r>
      <rPr>
        <b/>
        <vertAlign val="superscript"/>
        <sz val="11"/>
        <color theme="1"/>
        <rFont val="Calibri"/>
        <family val="2"/>
        <scheme val="minor"/>
      </rPr>
      <t>(8)</t>
    </r>
  </si>
  <si>
    <r>
      <t xml:space="preserve"> - </t>
    </r>
    <r>
      <rPr>
        <b/>
        <sz val="11"/>
        <color theme="5"/>
        <rFont val="Calibri"/>
        <family val="2"/>
        <scheme val="minor"/>
      </rPr>
      <t>Cuestionario HADS</t>
    </r>
    <r>
      <rPr>
        <i/>
        <sz val="11"/>
        <color theme="1"/>
        <rFont val="Calibri"/>
        <family val="2"/>
        <scheme val="minor"/>
      </rPr>
      <t xml:space="preserve"> (Escala de Ansiedad y Depresión Hospitalaria) </t>
    </r>
    <r>
      <rPr>
        <b/>
        <vertAlign val="superscript"/>
        <sz val="11"/>
        <color theme="1"/>
        <rFont val="Calibri"/>
        <family val="2"/>
        <scheme val="minor"/>
      </rPr>
      <t>(9)</t>
    </r>
  </si>
  <si>
    <r>
      <t xml:space="preserve"> - </t>
    </r>
    <r>
      <rPr>
        <b/>
        <sz val="11"/>
        <color theme="5"/>
        <rFont val="Calibri"/>
        <family val="2"/>
        <scheme val="minor"/>
      </rPr>
      <t>EVA Distress</t>
    </r>
    <r>
      <rPr>
        <sz val="11"/>
        <color theme="5"/>
        <rFont val="Calibri"/>
        <family val="2"/>
        <scheme val="minor"/>
      </rPr>
      <t xml:space="preserve"> </t>
    </r>
    <r>
      <rPr>
        <sz val="11"/>
        <color theme="1"/>
        <rFont val="Calibri"/>
        <family val="2"/>
        <scheme val="minor"/>
      </rPr>
      <t>(NCCN)</t>
    </r>
    <r>
      <rPr>
        <i/>
        <sz val="11"/>
        <color theme="1"/>
        <rFont val="Calibri"/>
        <family val="2"/>
        <scheme val="minor"/>
      </rPr>
      <t xml:space="preserve"> </t>
    </r>
    <r>
      <rPr>
        <b/>
        <vertAlign val="superscript"/>
        <sz val="11"/>
        <color theme="1"/>
        <rFont val="Calibri"/>
        <family val="2"/>
        <scheme val="minor"/>
      </rPr>
      <t>(10)</t>
    </r>
  </si>
  <si>
    <r>
      <t xml:space="preserve">Deterioro cognitivo: En caso de sospecha de dificulad de comprensión, determinación del deterioro cognitivo mediante el </t>
    </r>
    <r>
      <rPr>
        <b/>
        <sz val="11"/>
        <color theme="5"/>
        <rFont val="Calibri"/>
        <family val="2"/>
        <scheme val="minor"/>
      </rPr>
      <t>Índice de Pfeiffer</t>
    </r>
    <r>
      <rPr>
        <sz val="11"/>
        <color theme="1"/>
        <rFont val="Calibri"/>
        <family val="2"/>
        <scheme val="minor"/>
      </rPr>
      <t xml:space="preserve"> </t>
    </r>
    <r>
      <rPr>
        <b/>
        <vertAlign val="superscript"/>
        <sz val="11"/>
        <color theme="1"/>
        <rFont val="Calibri"/>
        <family val="2"/>
        <scheme val="minor"/>
      </rPr>
      <t>(11)</t>
    </r>
  </si>
  <si>
    <r>
      <t xml:space="preserve">Dependencia fucional: </t>
    </r>
    <r>
      <rPr>
        <b/>
        <sz val="11"/>
        <color theme="5"/>
        <rFont val="Calibri"/>
        <family val="2"/>
        <scheme val="minor"/>
      </rPr>
      <t>Escala ECOG</t>
    </r>
    <r>
      <rPr>
        <sz val="11"/>
        <color theme="1"/>
        <rFont val="Calibri"/>
        <family val="2"/>
        <scheme val="minor"/>
      </rPr>
      <t xml:space="preserve"> </t>
    </r>
    <r>
      <rPr>
        <b/>
        <vertAlign val="superscript"/>
        <sz val="11"/>
        <color theme="1"/>
        <rFont val="Calibri"/>
        <family val="2"/>
        <scheme val="minor"/>
      </rPr>
      <t>(12)</t>
    </r>
  </si>
  <si>
    <r>
      <t xml:space="preserve">Pluripatología/comorbilidades </t>
    </r>
    <r>
      <rPr>
        <b/>
        <vertAlign val="superscript"/>
        <sz val="11"/>
        <rFont val="Calibri"/>
        <family val="2"/>
        <scheme val="minor"/>
      </rPr>
      <t>(13)</t>
    </r>
  </si>
  <si>
    <r>
      <t>Paciente con mal control del dolor</t>
    </r>
    <r>
      <rPr>
        <i/>
        <sz val="11"/>
        <rFont val="Calibri"/>
        <family val="2"/>
        <scheme val="minor"/>
      </rPr>
      <t xml:space="preserve"> </t>
    </r>
    <r>
      <rPr>
        <b/>
        <vertAlign val="superscript"/>
        <sz val="11"/>
        <rFont val="Calibri"/>
        <family val="2"/>
        <scheme val="minor"/>
      </rPr>
      <t>(14)</t>
    </r>
  </si>
  <si>
    <r>
      <t>Nº hospitalizaciones y visitas a Urgencias</t>
    </r>
    <r>
      <rPr>
        <sz val="11"/>
        <rFont val="Calibri"/>
        <family val="2"/>
        <scheme val="minor"/>
      </rPr>
      <t xml:space="preserve"> </t>
    </r>
    <r>
      <rPr>
        <b/>
        <vertAlign val="superscript"/>
        <sz val="11"/>
        <rFont val="Calibri"/>
        <family val="2"/>
        <scheme val="minor"/>
      </rPr>
      <t>(15)</t>
    </r>
  </si>
  <si>
    <r>
      <t>Polimedicación</t>
    </r>
    <r>
      <rPr>
        <sz val="11"/>
        <rFont val="Calibri"/>
        <family val="2"/>
        <scheme val="minor"/>
      </rPr>
      <t xml:space="preserve"> </t>
    </r>
    <r>
      <rPr>
        <b/>
        <vertAlign val="superscript"/>
        <sz val="11"/>
        <rFont val="Calibri"/>
        <family val="2"/>
        <scheme val="minor"/>
      </rPr>
      <t>(16)</t>
    </r>
  </si>
  <si>
    <r>
      <t>Modificación del régimen regular de la medicación</t>
    </r>
    <r>
      <rPr>
        <sz val="11"/>
        <rFont val="Calibri"/>
        <family val="2"/>
        <scheme val="minor"/>
      </rPr>
      <t xml:space="preserve"> </t>
    </r>
    <r>
      <rPr>
        <b/>
        <vertAlign val="superscript"/>
        <sz val="11"/>
        <rFont val="Calibri"/>
        <family val="2"/>
        <scheme val="minor"/>
      </rPr>
      <t>(17)</t>
    </r>
  </si>
  <si>
    <r>
      <t xml:space="preserve">Riesgo de la medicación </t>
    </r>
    <r>
      <rPr>
        <b/>
        <vertAlign val="superscript"/>
        <sz val="11"/>
        <rFont val="Calibri"/>
        <family val="2"/>
        <scheme val="minor"/>
      </rPr>
      <t>(18)</t>
    </r>
  </si>
  <si>
    <r>
      <t>Toxicidad asociada al tratamiento</t>
    </r>
    <r>
      <rPr>
        <i/>
        <sz val="11"/>
        <rFont val="Calibri"/>
        <family val="2"/>
        <scheme val="minor"/>
      </rPr>
      <t xml:space="preserve"> </t>
    </r>
    <r>
      <rPr>
        <b/>
        <vertAlign val="superscript"/>
        <sz val="11"/>
        <rFont val="Calibri"/>
        <family val="2"/>
        <scheme val="minor"/>
      </rPr>
      <t>(19)</t>
    </r>
  </si>
  <si>
    <r>
      <t xml:space="preserve">Adherencia al tratamiento </t>
    </r>
    <r>
      <rPr>
        <b/>
        <vertAlign val="superscript"/>
        <sz val="11"/>
        <rFont val="Calibri"/>
        <family val="2"/>
        <scheme val="minor"/>
      </rPr>
      <t>(20)</t>
    </r>
  </si>
  <si>
    <t>Es decir, no suman la HTA, ni la dislipemia tratada, ni hiperuricemia tratada, ni la depresión, ni las enfermedades psiquiátricas, ni epilepsia, ni asma, ni hipotiroidismo.</t>
  </si>
  <si>
    <t>BLOUE 1. Variables demográficas</t>
  </si>
  <si>
    <t>BLOQUE 2. Variables sociosanitarias y del estado cognitivo y funcional</t>
  </si>
  <si>
    <t>BLOQUE 3. Variables clínicas y de utilización de servicios sanitarios</t>
  </si>
  <si>
    <t>BLOQUE 4. Variables relacionadas con el tratamiento</t>
  </si>
  <si>
    <t>BLOQUE 1. Variables demográficas</t>
  </si>
  <si>
    <t>Registro de Patient Related Outcomes (PRO) en cada visita</t>
  </si>
  <si>
    <t>Planificación de la próxima visita a la Unidad en coordinación con el equipo asistencial para garantizar un estrecho seguimiento</t>
  </si>
  <si>
    <t>Realización de una entrevista clínica en todos los ciclos de tratamiento</t>
  </si>
  <si>
    <t>Involucración del paciente en el Plan Farmacoterapéutico previsto, compartiendo con él la evolución de sus objetivos y acordando acciones</t>
  </si>
  <si>
    <t>Proporción de información y resolución de dudas sobre el tratamiento, prevención y minimización de reacciones adversas</t>
  </si>
  <si>
    <t>Fomento de un estilo de vida saludable</t>
  </si>
  <si>
    <t>Formación y educación a familiares y/o cuidadores para el correcto seguimiento del paciente</t>
  </si>
  <si>
    <t>Información sobre el teléfono y horario de contacto con el farmacéutico</t>
  </si>
  <si>
    <t>Proporción de Atención Farmacéutica programada presencial (coincidiendo con visita médica) o mediante teleasistencia</t>
  </si>
  <si>
    <t>Recomendación o información de uso de SPD en coordinación con Farmacia Comunitaria</t>
  </si>
  <si>
    <t>Elaboración de informes periódicos al resto del equipo multidisciplinar sobre los casos de pacientes de nivel 1 de prioridad (telefónicos,  registro en HCE o en sesiones multidisciplinares) y establecimiento de algoritmos de actuación</t>
  </si>
  <si>
    <t>Proporcionar información al resto del equipo (a determinar por cada centro el canal de comunicación) sobre los pacientes de nivel 1 de prioridad. P.ej.: llamada de atención en el sistema de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</si>
</sst>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C0A]mmmm\-yy;@"/>
    <numFmt numFmtId="165" formatCode="0.0"/>
  </numFmts>
  <fonts count="55"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4" tint="-0.249977111117893"/>
      <name val="Calibri"/>
      <family val="2"/>
      <scheme val="minor"/>
    </font>
    <font>
      <sz val="11"/>
      <name val="Calibri"/>
      <family val="2"/>
      <scheme val="minor"/>
    </font>
    <font>
      <sz val="8"/>
      <color theme="1"/>
      <name val="Calibri"/>
      <family val="2"/>
      <scheme val="minor"/>
    </font>
    <font>
      <b/>
      <vertAlign val="superscript"/>
      <sz val="11"/>
      <color theme="1"/>
      <name val="Calibri"/>
      <family val="2"/>
      <scheme val="minor"/>
    </font>
    <font>
      <sz val="11"/>
      <color theme="1"/>
      <name val="Calibri"/>
      <family val="2"/>
    </font>
    <font>
      <i/>
      <sz val="11"/>
      <color theme="1"/>
      <name val="Calibri"/>
      <family val="2"/>
      <scheme val="minor"/>
    </font>
    <font>
      <sz val="9.35"/>
      <color theme="1"/>
      <name val="Calibri"/>
      <family val="2"/>
    </font>
    <font>
      <sz val="11"/>
      <color rgb="FF000000"/>
      <name val="Calibri"/>
      <family val="2"/>
    </font>
    <font>
      <b/>
      <sz val="11"/>
      <color rgb="FF000000"/>
      <name val="Calibri"/>
      <family val="2"/>
    </font>
    <font>
      <b/>
      <i/>
      <sz val="11"/>
      <color theme="1"/>
      <name val="Calibri"/>
      <family val="2"/>
      <scheme val="minor"/>
    </font>
    <font>
      <b/>
      <sz val="11"/>
      <color theme="1"/>
      <name val="Calibri"/>
      <family val="2"/>
    </font>
    <font>
      <u/>
      <sz val="11"/>
      <color theme="1"/>
      <name val="Calibri"/>
      <family val="2"/>
      <scheme val="minor"/>
    </font>
    <font>
      <b/>
      <sz val="10"/>
      <color theme="1"/>
      <name val="Calibri"/>
      <family val="2"/>
      <scheme val="minor"/>
    </font>
    <font>
      <sz val="10"/>
      <color theme="1"/>
      <name val="Calibri"/>
      <family val="2"/>
      <scheme val="minor"/>
    </font>
    <font>
      <sz val="11"/>
      <color theme="4" tint="-0.249977111117893"/>
      <name val="Calibri"/>
      <family val="2"/>
      <scheme val="minor"/>
    </font>
    <font>
      <sz val="11"/>
      <color theme="1"/>
      <name val="Calibri"/>
      <family val="2"/>
      <scheme val="minor"/>
    </font>
    <font>
      <b/>
      <sz val="12"/>
      <color theme="0"/>
      <name val="Calibri"/>
      <family val="2"/>
      <scheme val="minor"/>
    </font>
    <font>
      <i/>
      <sz val="11"/>
      <color rgb="FF404040"/>
      <name val="Calibri"/>
      <family val="2"/>
      <scheme val="minor"/>
    </font>
    <font>
      <i/>
      <sz val="11"/>
      <name val="Calibri"/>
      <family val="2"/>
      <scheme val="minor"/>
    </font>
    <font>
      <sz val="12"/>
      <color rgb="FF000000"/>
      <name val="Calibri"/>
      <family val="2"/>
      <scheme val="minor"/>
    </font>
    <font>
      <sz val="11"/>
      <color rgb="FF002060"/>
      <name val="Calibri"/>
      <family val="2"/>
      <scheme val="minor"/>
    </font>
    <font>
      <i/>
      <sz val="10"/>
      <color theme="1"/>
      <name val="Calibri"/>
      <family val="2"/>
      <scheme val="minor"/>
    </font>
    <font>
      <vertAlign val="superscript"/>
      <sz val="11"/>
      <color theme="1"/>
      <name val="Calibri"/>
      <family val="2"/>
      <scheme val="minor"/>
    </font>
    <font>
      <b/>
      <sz val="10"/>
      <color theme="1" tint="0.499984740745262"/>
      <name val="Calibri"/>
      <family val="2"/>
      <scheme val="minor"/>
    </font>
    <font>
      <b/>
      <sz val="9"/>
      <color theme="1" tint="0.499984740745262"/>
      <name val="Calibri"/>
      <family val="2"/>
      <scheme val="minor"/>
    </font>
    <font>
      <b/>
      <sz val="11"/>
      <color rgb="FF002060"/>
      <name val="Calibri"/>
      <family val="2"/>
      <scheme val="minor"/>
    </font>
    <font>
      <sz val="10"/>
      <color theme="4" tint="-0.249977111117893"/>
      <name val="Calibri"/>
      <family val="2"/>
      <scheme val="minor"/>
    </font>
    <font>
      <b/>
      <sz val="10"/>
      <color theme="4" tint="-0.249977111117893"/>
      <name val="Calibri"/>
      <family val="2"/>
      <scheme val="minor"/>
    </font>
    <font>
      <b/>
      <sz val="9"/>
      <color rgb="FFC00000"/>
      <name val="Calibri"/>
      <family val="2"/>
      <scheme val="minor"/>
    </font>
    <font>
      <b/>
      <sz val="11"/>
      <color rgb="FFC00000"/>
      <name val="Calibri"/>
      <family val="2"/>
      <scheme val="minor"/>
    </font>
    <font>
      <b/>
      <u/>
      <sz val="11"/>
      <color rgb="FFC00000"/>
      <name val="Calibri"/>
      <family val="2"/>
      <scheme val="minor"/>
    </font>
    <font>
      <u/>
      <sz val="11"/>
      <color theme="10"/>
      <name val="Calibri"/>
      <family val="2"/>
      <scheme val="minor"/>
    </font>
    <font>
      <b/>
      <sz val="11"/>
      <color rgb="FFFCB53B"/>
      <name val="Calibri"/>
      <family val="2"/>
      <scheme val="minor"/>
    </font>
    <font>
      <b/>
      <sz val="11"/>
      <color rgb="FFFA3E4B"/>
      <name val="Calibri"/>
      <family val="2"/>
      <scheme val="minor"/>
    </font>
    <font>
      <b/>
      <sz val="11"/>
      <color rgb="FF17B987"/>
      <name val="Calibri"/>
      <family val="2"/>
      <scheme val="minor"/>
    </font>
    <font>
      <sz val="11"/>
      <color rgb="FF000000"/>
      <name val="Calibri"/>
      <family val="2"/>
      <scheme val="minor"/>
    </font>
    <font>
      <b/>
      <sz val="11"/>
      <name val="Calibri"/>
      <family val="2"/>
      <scheme val="minor"/>
    </font>
    <font>
      <sz val="11"/>
      <color rgb="FFC00000"/>
      <name val="Calibri"/>
      <family val="2"/>
      <scheme val="minor"/>
    </font>
    <font>
      <sz val="12"/>
      <color theme="1"/>
      <name val="Calibri"/>
      <family val="2"/>
      <scheme val="minor"/>
    </font>
    <font>
      <sz val="12"/>
      <color theme="1"/>
      <name val="Courier New"/>
      <family val="3"/>
    </font>
    <font>
      <sz val="7.5"/>
      <color theme="1"/>
      <name val="Calibri"/>
      <family val="2"/>
      <scheme val="minor"/>
    </font>
    <font>
      <b/>
      <sz val="14"/>
      <color rgb="FF00BCB4"/>
      <name val="Calibri"/>
      <family val="2"/>
      <scheme val="minor"/>
    </font>
    <font>
      <sz val="11"/>
      <color rgb="FF00BCB4"/>
      <name val="Calibri"/>
      <family val="2"/>
      <scheme val="minor"/>
    </font>
    <font>
      <b/>
      <sz val="12"/>
      <color rgb="FF406985"/>
      <name val="Calibri"/>
      <family val="2"/>
      <scheme val="minor"/>
    </font>
    <font>
      <sz val="11"/>
      <color rgb="FF406985"/>
      <name val="Calibri"/>
      <family val="2"/>
      <scheme val="minor"/>
    </font>
    <font>
      <b/>
      <vertAlign val="superscript"/>
      <sz val="11"/>
      <name val="Calibri"/>
      <family val="2"/>
      <scheme val="minor"/>
    </font>
    <font>
      <sz val="11"/>
      <color theme="5"/>
      <name val="Calibri"/>
      <family val="2"/>
      <scheme val="minor"/>
    </font>
    <font>
      <b/>
      <sz val="11"/>
      <color theme="5"/>
      <name val="Calibri"/>
      <family val="2"/>
      <scheme val="minor"/>
    </font>
    <font>
      <b/>
      <sz val="11"/>
      <color rgb="FFFF0000"/>
      <name val="Calibri"/>
      <family val="2"/>
      <scheme val="minor"/>
    </font>
    <font>
      <b/>
      <sz val="11"/>
      <color rgb="FFFFB53B"/>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A3E4B"/>
        <bgColor indexed="64"/>
      </patternFill>
    </fill>
    <fill>
      <patternFill patternType="solid">
        <fgColor rgb="FFFCB53B"/>
        <bgColor indexed="64"/>
      </patternFill>
    </fill>
    <fill>
      <patternFill patternType="solid">
        <fgColor rgb="FF17B987"/>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BE5E9D"/>
        <bgColor indexed="64"/>
      </patternFill>
    </fill>
    <fill>
      <patternFill patternType="solid">
        <fgColor rgb="FFD1BE48"/>
        <bgColor indexed="64"/>
      </patternFill>
    </fill>
    <fill>
      <patternFill patternType="solid">
        <fgColor rgb="FFB8E0D6"/>
        <bgColor indexed="64"/>
      </patternFill>
    </fill>
    <fill>
      <patternFill patternType="solid">
        <fgColor rgb="FFF3E1ED"/>
        <bgColor indexed="64"/>
      </patternFill>
    </fill>
    <fill>
      <patternFill patternType="solid">
        <fgColor rgb="FFF1EBC7"/>
        <bgColor indexed="64"/>
      </patternFill>
    </fill>
    <fill>
      <patternFill patternType="solid">
        <fgColor rgb="FF002060"/>
        <bgColor indexed="64"/>
      </patternFill>
    </fill>
    <fill>
      <patternFill patternType="solid">
        <fgColor rgb="FFF59683"/>
        <bgColor indexed="64"/>
      </patternFill>
    </fill>
  </fills>
  <borders count="121">
    <border>
      <left/>
      <right/>
      <top/>
      <bottom/>
      <diagonal/>
    </border>
    <border>
      <left/>
      <right style="thin">
        <color theme="4" tint="-0.499984740745262"/>
      </right>
      <top/>
      <bottom style="thin">
        <color theme="4" tint="-0.499984740745262"/>
      </bottom>
      <diagonal/>
    </border>
    <border>
      <left/>
      <right/>
      <top/>
      <bottom style="thin">
        <color theme="4" tint="-0.499984740745262"/>
      </bottom>
      <diagonal/>
    </border>
    <border>
      <left style="thin">
        <color theme="4" tint="-0.499984740745262"/>
      </left>
      <right/>
      <top/>
      <bottom style="thin">
        <color theme="4" tint="-0.499984740745262"/>
      </bottom>
      <diagonal/>
    </border>
    <border>
      <left/>
      <right style="thin">
        <color theme="4" tint="-0.499984740745262"/>
      </right>
      <top/>
      <bottom/>
      <diagonal/>
    </border>
    <border>
      <left/>
      <right style="thin">
        <color theme="4" tint="-0.499984740745262"/>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bottom/>
      <diagonal/>
    </border>
    <border>
      <left/>
      <right style="thin">
        <color theme="4" tint="-0.499984740745262"/>
      </right>
      <top style="thin">
        <color theme="4" tint="-0.499984740745262"/>
      </top>
      <bottom/>
      <diagonal/>
    </border>
    <border>
      <left/>
      <right/>
      <top style="thin">
        <color theme="4" tint="-0.499984740745262"/>
      </top>
      <bottom/>
      <diagonal/>
    </border>
    <border>
      <left style="thin">
        <color theme="4" tint="-0.499984740745262"/>
      </left>
      <right/>
      <top style="thin">
        <color theme="4" tint="-0.499984740745262"/>
      </top>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6" tint="-0.249977111117893"/>
      </right>
      <top style="thin">
        <color theme="1" tint="0.499984740745262"/>
      </top>
      <bottom style="thin">
        <color theme="1" tint="0.499984740745262"/>
      </bottom>
      <diagonal/>
    </border>
    <border>
      <left/>
      <right style="thin">
        <color theme="6" tint="-0.249977111117893"/>
      </right>
      <top style="thin">
        <color theme="1" tint="0.499984740745262"/>
      </top>
      <bottom/>
      <diagonal/>
    </border>
    <border>
      <left/>
      <right style="thin">
        <color theme="6" tint="-0.249977111117893"/>
      </right>
      <top/>
      <bottom/>
      <diagonal/>
    </border>
    <border>
      <left/>
      <right style="thin">
        <color theme="6" tint="-0.249977111117893"/>
      </right>
      <top/>
      <bottom style="thin">
        <color theme="1"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right/>
      <top/>
      <bottom style="thin">
        <color theme="9" tint="-0.249977111117893"/>
      </bottom>
      <diagonal/>
    </border>
    <border>
      <left style="thin">
        <color theme="1" tint="0.499984740745262"/>
      </left>
      <right style="thin">
        <color theme="9" tint="-0.249977111117893"/>
      </right>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top/>
      <bottom/>
      <diagonal/>
    </border>
    <border>
      <left/>
      <right/>
      <top style="thin">
        <color theme="9" tint="-0.249977111117893"/>
      </top>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right style="thin">
        <color theme="9" tint="-0.249977111117893"/>
      </right>
      <top/>
      <bottom/>
      <diagonal/>
    </border>
    <border>
      <left style="thin">
        <color theme="9" tint="-0.249977111117893"/>
      </left>
      <right/>
      <top/>
      <bottom style="thin">
        <color theme="9" tint="-0.249977111117893"/>
      </bottom>
      <diagonal/>
    </border>
    <border>
      <left/>
      <right style="thin">
        <color theme="9" tint="-0.249977111117893"/>
      </right>
      <top/>
      <bottom style="thin">
        <color theme="9" tint="-0.249977111117893"/>
      </bottom>
      <diagonal/>
    </border>
    <border>
      <left/>
      <right/>
      <top style="thin">
        <color theme="1" tint="0.499984740745262"/>
      </top>
      <bottom style="thin">
        <color theme="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theme="9"/>
      </left>
      <right style="thin">
        <color theme="9"/>
      </right>
      <top style="thin">
        <color theme="9"/>
      </top>
      <bottom style="thin">
        <color theme="9"/>
      </bottom>
      <diagonal/>
    </border>
    <border>
      <left style="thin">
        <color indexed="64"/>
      </left>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rgb="FFC00000"/>
      </left>
      <right style="thin">
        <color rgb="FFC00000"/>
      </right>
      <top style="thin">
        <color rgb="FFC00000"/>
      </top>
      <bottom style="thin">
        <color rgb="FFC00000"/>
      </bottom>
      <diagonal/>
    </border>
    <border>
      <left/>
      <right style="thin">
        <color rgb="FFC00000"/>
      </right>
      <top/>
      <bottom/>
      <diagonal/>
    </border>
    <border>
      <left/>
      <right/>
      <top/>
      <bottom style="thin">
        <color rgb="FFC00000"/>
      </bottom>
      <diagonal/>
    </border>
    <border>
      <left/>
      <right/>
      <top/>
      <bottom style="thin">
        <color theme="4" tint="-0.249977111117893"/>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style="thin">
        <color rgb="FFC00000"/>
      </left>
      <right/>
      <top/>
      <bottom style="thin">
        <color rgb="FFC00000"/>
      </bottom>
      <diagonal/>
    </border>
    <border>
      <left/>
      <right style="thin">
        <color rgb="FFC00000"/>
      </right>
      <top/>
      <bottom style="thin">
        <color rgb="FFC00000"/>
      </bottom>
      <diagonal/>
    </border>
    <border>
      <left style="thin">
        <color theme="9" tint="-0.249977111117893"/>
      </left>
      <right style="thin">
        <color theme="1" tint="0.499984740745262"/>
      </right>
      <top style="thin">
        <color theme="9" tint="-0.249977111117893"/>
      </top>
      <bottom style="thin">
        <color theme="1" tint="0.499984740745262"/>
      </bottom>
      <diagonal/>
    </border>
    <border>
      <left style="thin">
        <color theme="1" tint="0.499984740745262"/>
      </left>
      <right style="thin">
        <color theme="1" tint="0.499984740745262"/>
      </right>
      <top style="thin">
        <color theme="9" tint="-0.249977111117893"/>
      </top>
      <bottom style="thin">
        <color theme="1" tint="0.499984740745262"/>
      </bottom>
      <diagonal/>
    </border>
    <border>
      <left style="thin">
        <color theme="1" tint="0.499984740745262"/>
      </left>
      <right style="thin">
        <color theme="9" tint="-0.249977111117893"/>
      </right>
      <top style="thin">
        <color theme="9" tint="-0.249977111117893"/>
      </top>
      <bottom style="thin">
        <color theme="1" tint="0.499984740745262"/>
      </bottom>
      <diagonal/>
    </border>
    <border>
      <left style="thin">
        <color theme="9" tint="-0.249977111117893"/>
      </left>
      <right style="thin">
        <color theme="1" tint="0.499984740745262"/>
      </right>
      <top style="thin">
        <color theme="1" tint="0.499984740745262"/>
      </top>
      <bottom style="thin">
        <color theme="1" tint="0.499984740745262"/>
      </bottom>
      <diagonal/>
    </border>
    <border>
      <left style="thin">
        <color theme="1" tint="0.499984740745262"/>
      </left>
      <right style="thin">
        <color theme="9" tint="-0.249977111117893"/>
      </right>
      <top style="thin">
        <color theme="1" tint="0.499984740745262"/>
      </top>
      <bottom style="thin">
        <color theme="1" tint="0.499984740745262"/>
      </bottom>
      <diagonal/>
    </border>
    <border>
      <left style="thin">
        <color theme="9" tint="-0.249977111117893"/>
      </left>
      <right style="thin">
        <color theme="1" tint="0.499984740745262"/>
      </right>
      <top style="thin">
        <color theme="1" tint="0.499984740745262"/>
      </top>
      <bottom style="thin">
        <color theme="9" tint="-0.249977111117893"/>
      </bottom>
      <diagonal/>
    </border>
    <border>
      <left style="thin">
        <color theme="1" tint="0.499984740745262"/>
      </left>
      <right style="thin">
        <color theme="1" tint="0.499984740745262"/>
      </right>
      <top style="thin">
        <color theme="1" tint="0.499984740745262"/>
      </top>
      <bottom style="thin">
        <color theme="9" tint="-0.249977111117893"/>
      </bottom>
      <diagonal/>
    </border>
    <border>
      <left style="thin">
        <color theme="1" tint="0.499984740745262"/>
      </left>
      <right style="thin">
        <color theme="9" tint="-0.249977111117893"/>
      </right>
      <top style="thin">
        <color theme="1" tint="0.499984740745262"/>
      </top>
      <bottom style="thin">
        <color theme="9" tint="-0.249977111117893"/>
      </bottom>
      <diagonal/>
    </border>
    <border>
      <left style="thin">
        <color rgb="FF002060"/>
      </left>
      <right style="thin">
        <color rgb="FF002060"/>
      </right>
      <top style="thin">
        <color rgb="FF002060"/>
      </top>
      <bottom style="thin">
        <color rgb="FF002060"/>
      </bottom>
      <diagonal/>
    </border>
    <border>
      <left style="thin">
        <color theme="7" tint="-0.249977111117893"/>
      </left>
      <right style="thin">
        <color theme="7" tint="-0.249977111117893"/>
      </right>
      <top style="thin">
        <color theme="7" tint="-0.249977111117893"/>
      </top>
      <bottom style="thin">
        <color theme="7" tint="-0.249977111117893"/>
      </bottom>
      <diagonal/>
    </border>
    <border>
      <left/>
      <right/>
      <top/>
      <bottom style="medium">
        <color rgb="FF00206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BCB4"/>
      </left>
      <right/>
      <top style="thin">
        <color rgb="FF00BCB4"/>
      </top>
      <bottom/>
      <diagonal/>
    </border>
    <border>
      <left/>
      <right/>
      <top style="thin">
        <color rgb="FF00BCB4"/>
      </top>
      <bottom/>
      <diagonal/>
    </border>
    <border>
      <left/>
      <right style="thin">
        <color rgb="FF00BCB4"/>
      </right>
      <top style="thin">
        <color rgb="FF00BCB4"/>
      </top>
      <bottom/>
      <diagonal/>
    </border>
    <border>
      <left style="thin">
        <color rgb="FF00BCB4"/>
      </left>
      <right/>
      <top/>
      <bottom/>
      <diagonal/>
    </border>
    <border>
      <left/>
      <right style="thin">
        <color rgb="FF00BCB4"/>
      </right>
      <top/>
      <bottom/>
      <diagonal/>
    </border>
    <border>
      <left style="thin">
        <color rgb="FF00BCB4"/>
      </left>
      <right/>
      <top/>
      <bottom style="thin">
        <color rgb="FF00BCB4"/>
      </bottom>
      <diagonal/>
    </border>
    <border>
      <left/>
      <right/>
      <top/>
      <bottom style="thin">
        <color rgb="FF00BCB4"/>
      </bottom>
      <diagonal/>
    </border>
    <border>
      <left/>
      <right style="thin">
        <color rgb="FF00BCB4"/>
      </right>
      <top/>
      <bottom style="thin">
        <color rgb="FF00BCB4"/>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9" tint="-0.249977111117893"/>
      </right>
      <top style="thin">
        <color theme="0" tint="-0.499984740745262"/>
      </top>
      <bottom style="thin">
        <color theme="9" tint="-0.249977111117893"/>
      </bottom>
      <diagonal/>
    </border>
    <border>
      <left/>
      <right style="thin">
        <color theme="0" tint="-0.499984740745262"/>
      </right>
      <top/>
      <bottom/>
      <diagonal/>
    </border>
    <border>
      <left style="thin">
        <color theme="9" tint="-0.249977111117893"/>
      </left>
      <right/>
      <top style="thin">
        <color theme="0" tint="-0.499984740745262"/>
      </top>
      <bottom style="thin">
        <color theme="9" tint="-0.249977111117893"/>
      </bottom>
      <diagonal/>
    </border>
    <border>
      <left style="thin">
        <color theme="0" tint="-0.499984740745262"/>
      </left>
      <right/>
      <top/>
      <bottom/>
      <diagonal/>
    </border>
  </borders>
  <cellStyleXfs count="3">
    <xf numFmtId="0" fontId="0" fillId="0" borderId="0"/>
    <xf numFmtId="9" fontId="20" fillId="0" borderId="0" applyFont="0" applyFill="0" applyBorder="0" applyAlignment="0" applyProtection="0"/>
    <xf numFmtId="0" fontId="36" fillId="0" borderId="0" applyNumberFormat="0" applyFill="0" applyBorder="0" applyAlignment="0" applyProtection="0"/>
  </cellStyleXfs>
  <cellXfs count="554">
    <xf numFmtId="0" fontId="0" fillId="0" borderId="0" xfId="0"/>
    <xf numFmtId="0" fontId="0" fillId="2" borderId="0" xfId="0" applyFill="1" applyProtection="1"/>
    <xf numFmtId="0" fontId="0" fillId="3" borderId="0" xfId="0" applyFill="1" applyBorder="1" applyProtection="1"/>
    <xf numFmtId="164" fontId="0" fillId="2" borderId="0" xfId="0" applyNumberFormat="1" applyFill="1" applyProtection="1"/>
    <xf numFmtId="0" fontId="0" fillId="2" borderId="0" xfId="0" quotePrefix="1" applyFill="1" applyProtection="1"/>
    <xf numFmtId="0" fontId="5" fillId="2" borderId="0" xfId="0" applyFont="1" applyFill="1" applyProtection="1"/>
    <xf numFmtId="0" fontId="2" fillId="2" borderId="0" xfId="0" applyFont="1" applyFill="1" applyProtection="1"/>
    <xf numFmtId="0" fontId="0" fillId="3" borderId="0" xfId="0" applyFill="1" applyAlignment="1">
      <alignment horizontal="left" indent="1"/>
    </xf>
    <xf numFmtId="0" fontId="2" fillId="3" borderId="0" xfId="0" applyFont="1" applyFill="1"/>
    <xf numFmtId="0" fontId="0" fillId="3" borderId="0" xfId="0" applyFill="1"/>
    <xf numFmtId="0" fontId="0" fillId="2" borderId="12" xfId="0" applyFill="1" applyBorder="1" applyAlignment="1">
      <alignment horizontal="right" vertical="center" wrapText="1"/>
    </xf>
    <xf numFmtId="0" fontId="0" fillId="6" borderId="16" xfId="0" applyFill="1" applyBorder="1" applyAlignment="1">
      <alignment horizontal="left" indent="1"/>
    </xf>
    <xf numFmtId="0" fontId="0" fillId="6" borderId="17" xfId="0" applyFill="1" applyBorder="1"/>
    <xf numFmtId="0" fontId="0" fillId="6" borderId="18" xfId="0" applyFill="1" applyBorder="1"/>
    <xf numFmtId="0" fontId="7" fillId="6" borderId="19" xfId="0" applyFont="1" applyFill="1" applyBorder="1" applyAlignment="1">
      <alignment horizontal="left" vertical="center" indent="1"/>
    </xf>
    <xf numFmtId="0" fontId="0" fillId="6" borderId="0" xfId="0" applyFill="1" applyBorder="1"/>
    <xf numFmtId="0" fontId="0" fillId="6" borderId="20" xfId="0" applyFill="1" applyBorder="1"/>
    <xf numFmtId="0" fontId="0" fillId="6" borderId="19" xfId="0" applyFill="1" applyBorder="1" applyAlignment="1">
      <alignment horizontal="left" indent="1"/>
    </xf>
    <xf numFmtId="0" fontId="0" fillId="2" borderId="24" xfId="0" applyFill="1" applyBorder="1"/>
    <xf numFmtId="0" fontId="10" fillId="6" borderId="0" xfId="0" applyFont="1" applyFill="1" applyBorder="1"/>
    <xf numFmtId="0" fontId="10" fillId="6" borderId="0" xfId="0" applyFont="1" applyFill="1" applyBorder="1" applyAlignment="1">
      <alignment horizontal="right"/>
    </xf>
    <xf numFmtId="0" fontId="3" fillId="6" borderId="0" xfId="0" applyFont="1" applyFill="1" applyBorder="1"/>
    <xf numFmtId="0" fontId="0" fillId="6" borderId="25" xfId="0" applyFill="1" applyBorder="1" applyAlignment="1">
      <alignment horizontal="left" indent="1"/>
    </xf>
    <xf numFmtId="0" fontId="0" fillId="6" borderId="26" xfId="0" applyFill="1" applyBorder="1"/>
    <xf numFmtId="0" fontId="0" fillId="6" borderId="27" xfId="0" applyFill="1" applyBorder="1"/>
    <xf numFmtId="0" fontId="0" fillId="6" borderId="0" xfId="0" applyFill="1" applyBorder="1" applyAlignment="1">
      <alignment horizontal="left" vertical="top"/>
    </xf>
    <xf numFmtId="0" fontId="0" fillId="6" borderId="0" xfId="0" applyFont="1" applyFill="1" applyBorder="1" applyAlignment="1">
      <alignment horizontal="left" vertical="top"/>
    </xf>
    <xf numFmtId="0" fontId="4" fillId="7" borderId="0" xfId="0" applyFont="1" applyFill="1" applyAlignment="1">
      <alignment horizontal="left" vertical="top" indent="1"/>
    </xf>
    <xf numFmtId="0" fontId="0" fillId="7" borderId="0" xfId="0" applyFill="1" applyAlignment="1"/>
    <xf numFmtId="0" fontId="3" fillId="3" borderId="0" xfId="0" applyFont="1" applyFill="1" applyAlignment="1">
      <alignment horizontal="left"/>
    </xf>
    <xf numFmtId="0" fontId="0" fillId="3" borderId="0" xfId="0" applyFill="1" applyAlignment="1"/>
    <xf numFmtId="0" fontId="10" fillId="3" borderId="0" xfId="0" applyFont="1" applyFill="1" applyAlignment="1">
      <alignment horizontal="left" indent="1"/>
    </xf>
    <xf numFmtId="0" fontId="10" fillId="3" borderId="0" xfId="0" applyFont="1" applyFill="1"/>
    <xf numFmtId="0" fontId="0" fillId="2" borderId="11" xfId="0" applyFont="1" applyFill="1" applyBorder="1" applyAlignment="1">
      <alignment horizontal="left" indent="1"/>
    </xf>
    <xf numFmtId="0" fontId="0" fillId="2" borderId="10" xfId="0" applyFont="1" applyFill="1" applyBorder="1"/>
    <xf numFmtId="0" fontId="10" fillId="2" borderId="10" xfId="0" applyFont="1" applyFill="1" applyBorder="1"/>
    <xf numFmtId="0" fontId="10" fillId="2" borderId="9" xfId="0" applyFont="1" applyFill="1" applyBorder="1"/>
    <xf numFmtId="0" fontId="10" fillId="2" borderId="8" xfId="0" applyFont="1" applyFill="1" applyBorder="1" applyAlignment="1">
      <alignment horizontal="left" indent="1"/>
    </xf>
    <xf numFmtId="0" fontId="10" fillId="2" borderId="0" xfId="0" applyFont="1" applyFill="1" applyBorder="1"/>
    <xf numFmtId="0" fontId="10" fillId="2" borderId="4" xfId="0" applyFont="1" applyFill="1" applyBorder="1"/>
    <xf numFmtId="0" fontId="10" fillId="2" borderId="3" xfId="0" applyFont="1" applyFill="1" applyBorder="1" applyAlignment="1">
      <alignment horizontal="left" indent="1"/>
    </xf>
    <xf numFmtId="0" fontId="10" fillId="2" borderId="2" xfId="0" applyFont="1" applyFill="1" applyBorder="1"/>
    <xf numFmtId="0" fontId="10" fillId="2" borderId="1" xfId="0" applyFont="1" applyFill="1" applyBorder="1"/>
    <xf numFmtId="0" fontId="0" fillId="3" borderId="4" xfId="0" applyFill="1" applyBorder="1"/>
    <xf numFmtId="0" fontId="0" fillId="2" borderId="2" xfId="0" applyFont="1" applyFill="1" applyBorder="1"/>
    <xf numFmtId="0" fontId="0" fillId="2" borderId="1" xfId="0" applyFont="1" applyFill="1" applyBorder="1"/>
    <xf numFmtId="0" fontId="3" fillId="2" borderId="11" xfId="0" applyFont="1" applyFill="1" applyBorder="1" applyAlignment="1">
      <alignment horizontal="left" indent="1"/>
    </xf>
    <xf numFmtId="0" fontId="14" fillId="2" borderId="0" xfId="0" applyFont="1" applyFill="1" applyBorder="1"/>
    <xf numFmtId="0" fontId="0" fillId="2" borderId="8" xfId="0" applyFont="1" applyFill="1" applyBorder="1" applyAlignment="1">
      <alignment horizontal="left" indent="1"/>
    </xf>
    <xf numFmtId="0" fontId="0" fillId="2" borderId="0" xfId="0" applyFont="1" applyFill="1" applyBorder="1"/>
    <xf numFmtId="0" fontId="0" fillId="2" borderId="8" xfId="0" applyFill="1" applyBorder="1" applyAlignment="1">
      <alignment horizontal="left" indent="1"/>
    </xf>
    <xf numFmtId="0" fontId="0" fillId="2" borderId="0" xfId="0" applyFill="1" applyBorder="1"/>
    <xf numFmtId="0" fontId="0" fillId="2" borderId="0" xfId="0" applyFill="1" applyBorder="1" applyAlignment="1">
      <alignment vertical="center" wrapText="1"/>
    </xf>
    <xf numFmtId="0" fontId="0" fillId="2" borderId="4" xfId="0" applyFill="1" applyBorder="1" applyAlignment="1">
      <alignment vertical="center" wrapText="1"/>
    </xf>
    <xf numFmtId="0" fontId="0" fillId="2" borderId="4" xfId="0" applyFill="1" applyBorder="1"/>
    <xf numFmtId="0" fontId="0" fillId="2" borderId="2" xfId="0" applyFill="1" applyBorder="1"/>
    <xf numFmtId="0" fontId="0" fillId="2" borderId="1" xfId="0" applyFill="1" applyBorder="1"/>
    <xf numFmtId="0" fontId="3" fillId="3" borderId="2" xfId="0" applyFont="1" applyFill="1" applyBorder="1" applyAlignment="1">
      <alignment horizontal="left"/>
    </xf>
    <xf numFmtId="0" fontId="0" fillId="3" borderId="2" xfId="0" applyFill="1" applyBorder="1" applyAlignment="1"/>
    <xf numFmtId="0" fontId="3" fillId="2" borderId="0" xfId="0" applyFont="1" applyFill="1" applyBorder="1" applyAlignment="1">
      <alignment horizontal="left" indent="1"/>
    </xf>
    <xf numFmtId="0" fontId="0" fillId="2" borderId="9" xfId="0" applyFill="1" applyBorder="1"/>
    <xf numFmtId="0" fontId="0" fillId="2" borderId="0" xfId="0" applyFill="1" applyBorder="1" applyAlignment="1">
      <alignment horizontal="left" indent="1"/>
    </xf>
    <xf numFmtId="0" fontId="0" fillId="2" borderId="10" xfId="0" applyFill="1" applyBorder="1"/>
    <xf numFmtId="0" fontId="3" fillId="2" borderId="8" xfId="0" applyFont="1" applyFill="1" applyBorder="1" applyAlignment="1">
      <alignment horizontal="left" indent="1"/>
    </xf>
    <xf numFmtId="0" fontId="0" fillId="2" borderId="0" xfId="0" quotePrefix="1" applyFill="1" applyBorder="1"/>
    <xf numFmtId="0" fontId="16" fillId="2" borderId="0" xfId="0" applyFont="1" applyFill="1" applyBorder="1"/>
    <xf numFmtId="0" fontId="0" fillId="2" borderId="3" xfId="0" applyFill="1" applyBorder="1" applyAlignment="1">
      <alignment horizontal="left" indent="1"/>
    </xf>
    <xf numFmtId="0" fontId="0" fillId="2" borderId="11" xfId="0" applyFill="1" applyBorder="1" applyAlignment="1">
      <alignment horizontal="left" indent="1"/>
    </xf>
    <xf numFmtId="0" fontId="0" fillId="2" borderId="8" xfId="0" applyFill="1" applyBorder="1"/>
    <xf numFmtId="0" fontId="3" fillId="2" borderId="0" xfId="0" quotePrefix="1" applyFont="1" applyFill="1" applyBorder="1"/>
    <xf numFmtId="0" fontId="0" fillId="2" borderId="0" xfId="0" applyFill="1" applyBorder="1" applyAlignment="1">
      <alignment horizontal="left"/>
    </xf>
    <xf numFmtId="0" fontId="0" fillId="2" borderId="24" xfId="0" applyFill="1" applyBorder="1" applyProtection="1">
      <protection locked="0"/>
    </xf>
    <xf numFmtId="0" fontId="0" fillId="9" borderId="0" xfId="0" applyFill="1"/>
    <xf numFmtId="0" fontId="2" fillId="9" borderId="0" xfId="0" applyFont="1" applyFill="1"/>
    <xf numFmtId="0" fontId="0" fillId="9" borderId="0" xfId="0" applyFill="1" applyBorder="1"/>
    <xf numFmtId="0" fontId="0" fillId="3" borderId="16" xfId="0" applyFill="1" applyBorder="1"/>
    <xf numFmtId="0" fontId="0" fillId="3" borderId="17" xfId="0" applyFill="1" applyBorder="1"/>
    <xf numFmtId="0" fontId="0" fillId="3" borderId="18" xfId="0" applyFill="1" applyBorder="1"/>
    <xf numFmtId="0" fontId="0" fillId="3" borderId="19" xfId="0" applyFill="1" applyBorder="1"/>
    <xf numFmtId="0" fontId="0" fillId="3" borderId="0" xfId="0" applyFill="1" applyBorder="1"/>
    <xf numFmtId="0" fontId="18" fillId="3" borderId="39" xfId="0" applyFont="1" applyFill="1" applyBorder="1"/>
    <xf numFmtId="0" fontId="0" fillId="3" borderId="20" xfId="0" applyFill="1" applyBorder="1"/>
    <xf numFmtId="0" fontId="0" fillId="3" borderId="40" xfId="0" applyFill="1" applyBorder="1"/>
    <xf numFmtId="0" fontId="0" fillId="2" borderId="44" xfId="0" applyFill="1" applyBorder="1"/>
    <xf numFmtId="0" fontId="0" fillId="3" borderId="46" xfId="0" applyFill="1" applyBorder="1"/>
    <xf numFmtId="0" fontId="0" fillId="3" borderId="47" xfId="0" applyFill="1" applyBorder="1"/>
    <xf numFmtId="0" fontId="0" fillId="3" borderId="25" xfId="0" applyFill="1" applyBorder="1"/>
    <xf numFmtId="0" fontId="0" fillId="3" borderId="26" xfId="0" applyFill="1" applyBorder="1"/>
    <xf numFmtId="0" fontId="0" fillId="3" borderId="27" xfId="0" applyFill="1" applyBorder="1"/>
    <xf numFmtId="0" fontId="0" fillId="9" borderId="53" xfId="0" applyFill="1" applyBorder="1"/>
    <xf numFmtId="0" fontId="0" fillId="9" borderId="20" xfId="0" applyFill="1" applyBorder="1"/>
    <xf numFmtId="0" fontId="0" fillId="9" borderId="0" xfId="0" applyFill="1" applyAlignment="1"/>
    <xf numFmtId="0" fontId="4" fillId="9" borderId="0" xfId="0" applyFont="1" applyFill="1" applyAlignment="1">
      <alignment vertical="top"/>
    </xf>
    <xf numFmtId="0" fontId="0" fillId="6" borderId="0" xfId="0" applyFont="1" applyFill="1" applyBorder="1"/>
    <xf numFmtId="0" fontId="0" fillId="3" borderId="0" xfId="0" applyFill="1" applyProtection="1"/>
    <xf numFmtId="0" fontId="2" fillId="3" borderId="0" xfId="0" applyFont="1" applyFill="1" applyProtection="1"/>
    <xf numFmtId="0" fontId="0" fillId="6" borderId="16" xfId="0" applyFill="1" applyBorder="1" applyProtection="1"/>
    <xf numFmtId="0" fontId="0" fillId="6" borderId="17" xfId="0" applyFill="1" applyBorder="1" applyProtection="1"/>
    <xf numFmtId="0" fontId="0" fillId="6" borderId="18" xfId="0" applyFill="1" applyBorder="1" applyProtection="1"/>
    <xf numFmtId="0" fontId="0" fillId="6" borderId="19" xfId="0" applyFill="1" applyBorder="1" applyProtection="1"/>
    <xf numFmtId="0" fontId="0" fillId="6" borderId="0" xfId="0" applyFill="1" applyBorder="1" applyProtection="1"/>
    <xf numFmtId="0" fontId="0" fillId="6" borderId="20" xfId="0" applyFill="1" applyBorder="1" applyProtection="1"/>
    <xf numFmtId="0" fontId="0" fillId="6" borderId="25" xfId="0" applyFill="1" applyBorder="1" applyProtection="1"/>
    <xf numFmtId="0" fontId="0" fillId="6" borderId="26" xfId="0" applyFill="1" applyBorder="1" applyProtection="1"/>
    <xf numFmtId="0" fontId="0" fillId="6" borderId="27" xfId="0" applyFill="1" applyBorder="1" applyProtection="1"/>
    <xf numFmtId="0" fontId="3" fillId="6" borderId="0" xfId="0" applyFont="1" applyFill="1" applyBorder="1" applyProtection="1"/>
    <xf numFmtId="0" fontId="0" fillId="6" borderId="19" xfId="0" applyFill="1" applyBorder="1" applyAlignment="1" applyProtection="1">
      <alignment horizontal="right"/>
    </xf>
    <xf numFmtId="0" fontId="0" fillId="6" borderId="0" xfId="0" applyFill="1" applyBorder="1" applyAlignment="1" applyProtection="1">
      <alignment horizontal="right"/>
    </xf>
    <xf numFmtId="0" fontId="0" fillId="6" borderId="19" xfId="0" applyFill="1" applyBorder="1" applyAlignment="1" applyProtection="1">
      <alignment horizontal="center"/>
    </xf>
    <xf numFmtId="0" fontId="0" fillId="6" borderId="0" xfId="0" applyFill="1" applyBorder="1" applyAlignment="1" applyProtection="1">
      <alignment horizontal="center"/>
    </xf>
    <xf numFmtId="0" fontId="0" fillId="6" borderId="0" xfId="0" applyFont="1" applyFill="1" applyBorder="1" applyAlignment="1" applyProtection="1">
      <alignment vertical="center" wrapText="1"/>
    </xf>
    <xf numFmtId="0" fontId="4" fillId="7" borderId="0" xfId="0" applyFont="1" applyFill="1" applyAlignment="1" applyProtection="1">
      <alignment vertical="top"/>
    </xf>
    <xf numFmtId="0" fontId="4" fillId="7" borderId="0" xfId="0" applyFont="1" applyFill="1" applyBorder="1" applyAlignment="1" applyProtection="1">
      <alignment vertical="top"/>
    </xf>
    <xf numFmtId="0" fontId="0" fillId="7" borderId="0" xfId="0" applyFill="1" applyAlignment="1" applyProtection="1"/>
    <xf numFmtId="0" fontId="0" fillId="2" borderId="10" xfId="0" applyFill="1" applyBorder="1" applyProtection="1"/>
    <xf numFmtId="0" fontId="0" fillId="2" borderId="9" xfId="0" applyFill="1" applyBorder="1" applyProtection="1"/>
    <xf numFmtId="0" fontId="0" fillId="2" borderId="8" xfId="0" applyFill="1" applyBorder="1" applyProtection="1"/>
    <xf numFmtId="0" fontId="0" fillId="2" borderId="0" xfId="0" applyFill="1" applyBorder="1" applyProtection="1"/>
    <xf numFmtId="0" fontId="3" fillId="2" borderId="4" xfId="0" applyFont="1" applyFill="1" applyBorder="1" applyProtection="1"/>
    <xf numFmtId="0" fontId="0" fillId="2" borderId="4" xfId="0" applyFill="1" applyBorder="1" applyProtection="1"/>
    <xf numFmtId="0" fontId="0" fillId="2" borderId="8" xfId="0" applyFill="1" applyBorder="1" applyAlignment="1" applyProtection="1"/>
    <xf numFmtId="0" fontId="0" fillId="2" borderId="0" xfId="0" applyFill="1" applyBorder="1" applyAlignment="1" applyProtection="1"/>
    <xf numFmtId="0" fontId="0" fillId="2" borderId="3" xfId="0" applyFill="1" applyBorder="1" applyProtection="1"/>
    <xf numFmtId="0" fontId="0" fillId="2" borderId="2" xfId="0" applyFill="1" applyBorder="1" applyProtection="1"/>
    <xf numFmtId="0" fontId="0" fillId="2" borderId="1" xfId="0" applyFill="1" applyBorder="1" applyProtection="1"/>
    <xf numFmtId="0" fontId="0" fillId="2" borderId="0" xfId="0" applyFill="1" applyBorder="1" applyAlignment="1" applyProtection="1">
      <alignment vertical="top" wrapText="1"/>
    </xf>
    <xf numFmtId="0" fontId="0" fillId="2" borderId="4" xfId="0" applyFill="1" applyBorder="1" applyAlignment="1" applyProtection="1">
      <alignment vertical="top" wrapText="1"/>
    </xf>
    <xf numFmtId="0" fontId="3" fillId="2" borderId="11" xfId="0" applyFont="1" applyFill="1" applyBorder="1" applyAlignment="1" applyProtection="1">
      <alignment horizontal="left" indent="1"/>
    </xf>
    <xf numFmtId="0" fontId="0" fillId="2" borderId="8" xfId="0" applyFont="1" applyFill="1" applyBorder="1" applyAlignment="1" applyProtection="1">
      <alignment horizontal="left" indent="1"/>
    </xf>
    <xf numFmtId="0" fontId="0" fillId="2" borderId="0" xfId="0" applyFont="1" applyFill="1" applyBorder="1" applyAlignment="1" applyProtection="1">
      <alignment horizontal="left" indent="1"/>
    </xf>
    <xf numFmtId="0" fontId="0" fillId="2" borderId="3" xfId="0" applyFont="1" applyFill="1" applyBorder="1" applyAlignment="1" applyProtection="1">
      <alignment horizontal="left" indent="1"/>
    </xf>
    <xf numFmtId="0" fontId="3" fillId="2" borderId="8" xfId="0" applyFont="1" applyFill="1" applyBorder="1" applyAlignment="1" applyProtection="1">
      <alignment horizontal="left" indent="1"/>
    </xf>
    <xf numFmtId="0" fontId="3" fillId="2" borderId="0" xfId="0" applyFont="1" applyFill="1" applyBorder="1" applyAlignment="1" applyProtection="1">
      <alignment horizontal="left" indent="1"/>
    </xf>
    <xf numFmtId="0" fontId="16" fillId="2" borderId="0" xfId="0" applyFont="1" applyFill="1" applyBorder="1" applyProtection="1"/>
    <xf numFmtId="0" fontId="0" fillId="2" borderId="0" xfId="0" quotePrefix="1" applyFill="1" applyBorder="1" applyProtection="1"/>
    <xf numFmtId="0" fontId="0" fillId="3" borderId="6" xfId="0" applyFill="1" applyBorder="1" applyProtection="1"/>
    <xf numFmtId="0" fontId="0" fillId="2" borderId="8" xfId="0" applyFill="1" applyBorder="1" applyAlignment="1" applyProtection="1">
      <alignment horizontal="left" indent="1"/>
    </xf>
    <xf numFmtId="0" fontId="0" fillId="2" borderId="0" xfId="0" applyFill="1" applyBorder="1" applyAlignment="1" applyProtection="1">
      <alignment horizontal="left" indent="1"/>
    </xf>
    <xf numFmtId="0" fontId="0" fillId="6" borderId="0" xfId="0" applyFont="1" applyFill="1" applyBorder="1" applyProtection="1"/>
    <xf numFmtId="0" fontId="22" fillId="0" borderId="0" xfId="0" applyFont="1"/>
    <xf numFmtId="0" fontId="0" fillId="2" borderId="63" xfId="0" applyFont="1" applyFill="1" applyBorder="1"/>
    <xf numFmtId="0" fontId="10" fillId="2" borderId="63" xfId="0" applyFont="1" applyFill="1" applyBorder="1"/>
    <xf numFmtId="0" fontId="10" fillId="2" borderId="64" xfId="0" applyFont="1" applyFill="1" applyBorder="1"/>
    <xf numFmtId="0" fontId="10" fillId="2" borderId="57" xfId="0" applyFont="1" applyFill="1" applyBorder="1" applyAlignment="1">
      <alignment horizontal="left" indent="1"/>
    </xf>
    <xf numFmtId="0" fontId="22" fillId="0" borderId="58" xfId="0" applyFont="1" applyBorder="1"/>
    <xf numFmtId="0" fontId="10" fillId="2" borderId="56" xfId="0" applyFont="1" applyFill="1" applyBorder="1" applyAlignment="1">
      <alignment horizontal="left" indent="1"/>
    </xf>
    <xf numFmtId="0" fontId="10" fillId="2" borderId="55" xfId="0" applyFont="1" applyFill="1" applyBorder="1"/>
    <xf numFmtId="0" fontId="10" fillId="2" borderId="58" xfId="0" applyFont="1" applyFill="1" applyBorder="1"/>
    <xf numFmtId="0" fontId="3" fillId="6" borderId="0" xfId="0" applyFont="1" applyFill="1" applyBorder="1" applyAlignment="1">
      <alignment horizontal="left" vertical="top" wrapText="1"/>
    </xf>
    <xf numFmtId="0" fontId="19" fillId="6" borderId="0" xfId="0" applyFont="1" applyFill="1" applyBorder="1" applyAlignment="1" applyProtection="1">
      <alignment horizontal="right"/>
    </xf>
    <xf numFmtId="14" fontId="0" fillId="3" borderId="0" xfId="0" applyNumberFormat="1" applyFill="1" applyProtection="1"/>
    <xf numFmtId="0" fontId="0" fillId="6" borderId="0" xfId="0" applyFill="1" applyBorder="1" applyAlignment="1">
      <alignment horizontal="center"/>
    </xf>
    <xf numFmtId="0" fontId="0" fillId="6" borderId="0" xfId="0" applyFont="1" applyFill="1" applyBorder="1" applyAlignment="1">
      <alignment horizontal="left"/>
    </xf>
    <xf numFmtId="0" fontId="6" fillId="6" borderId="0" xfId="0" applyFont="1" applyFill="1" applyBorder="1" applyAlignment="1">
      <alignment horizontal="left" vertical="top"/>
    </xf>
    <xf numFmtId="0" fontId="3" fillId="3" borderId="0" xfId="0" applyFont="1" applyFill="1" applyProtection="1"/>
    <xf numFmtId="0" fontId="3" fillId="3" borderId="0" xfId="0" applyFont="1" applyFill="1" applyBorder="1" applyProtection="1"/>
    <xf numFmtId="0" fontId="16" fillId="0" borderId="0" xfId="0" applyFont="1"/>
    <xf numFmtId="0" fontId="30" fillId="6" borderId="0" xfId="0" applyFont="1" applyFill="1" applyBorder="1" applyAlignment="1">
      <alignment horizontal="left" vertical="top" wrapText="1"/>
    </xf>
    <xf numFmtId="0" fontId="18" fillId="6" borderId="0" xfId="0" applyFont="1" applyFill="1" applyBorder="1" applyProtection="1"/>
    <xf numFmtId="0" fontId="18" fillId="6" borderId="0" xfId="0" applyFont="1" applyFill="1" applyBorder="1" applyAlignment="1" applyProtection="1">
      <alignment horizontal="center" vertical="center"/>
    </xf>
    <xf numFmtId="0" fontId="18" fillId="6" borderId="20" xfId="0" applyFont="1" applyFill="1" applyBorder="1" applyProtection="1"/>
    <xf numFmtId="0" fontId="31" fillId="6" borderId="0" xfId="0" applyFont="1" applyFill="1" applyBorder="1" applyAlignment="1" applyProtection="1">
      <alignment horizontal="right"/>
    </xf>
    <xf numFmtId="0" fontId="17" fillId="6" borderId="20" xfId="0" applyFont="1" applyFill="1" applyBorder="1" applyProtection="1"/>
    <xf numFmtId="0" fontId="29" fillId="6" borderId="0" xfId="0" applyFont="1" applyFill="1" applyBorder="1" applyAlignment="1">
      <alignment vertical="top" wrapText="1"/>
    </xf>
    <xf numFmtId="0" fontId="18" fillId="2" borderId="0" xfId="1" applyNumberFormat="1" applyFont="1" applyFill="1" applyBorder="1" applyAlignment="1" applyProtection="1">
      <alignment horizontal="right" vertical="center"/>
      <protection locked="0"/>
    </xf>
    <xf numFmtId="0" fontId="28" fillId="6" borderId="0" xfId="0" applyFont="1" applyFill="1" applyBorder="1" applyAlignment="1">
      <alignment vertical="top" wrapText="1"/>
    </xf>
    <xf numFmtId="0" fontId="32" fillId="6" borderId="0" xfId="0" applyFont="1" applyFill="1" applyBorder="1" applyAlignment="1" applyProtection="1">
      <alignment horizontal="center"/>
    </xf>
    <xf numFmtId="0" fontId="32" fillId="6" borderId="0" xfId="0" applyFont="1" applyFill="1" applyBorder="1" applyProtection="1"/>
    <xf numFmtId="0" fontId="31" fillId="6" borderId="0" xfId="0" quotePrefix="1" applyFont="1" applyFill="1" applyBorder="1" applyAlignment="1" applyProtection="1">
      <alignment horizontal="right"/>
    </xf>
    <xf numFmtId="0" fontId="33" fillId="6" borderId="0" xfId="0" applyFont="1" applyFill="1" applyBorder="1" applyAlignment="1">
      <alignment horizontal="left" vertical="top" wrapText="1"/>
    </xf>
    <xf numFmtId="0" fontId="34" fillId="6" borderId="0" xfId="0" applyFont="1" applyFill="1" applyBorder="1" applyAlignment="1">
      <alignment horizontal="left" vertical="top" wrapText="1"/>
    </xf>
    <xf numFmtId="0" fontId="17" fillId="3" borderId="0" xfId="0" applyFont="1" applyFill="1" applyAlignment="1" applyProtection="1">
      <alignment vertical="top"/>
    </xf>
    <xf numFmtId="0" fontId="0" fillId="3" borderId="0" xfId="0" applyFill="1" applyBorder="1" applyAlignment="1" applyProtection="1">
      <alignment horizontal="right"/>
    </xf>
    <xf numFmtId="0" fontId="0" fillId="3" borderId="0" xfId="0" applyFill="1" applyBorder="1" applyAlignment="1" applyProtection="1">
      <alignment horizontal="left"/>
    </xf>
    <xf numFmtId="0" fontId="10" fillId="2" borderId="57" xfId="0" applyFont="1" applyFill="1" applyBorder="1"/>
    <xf numFmtId="0" fontId="0" fillId="2" borderId="57" xfId="0" applyFont="1" applyFill="1" applyBorder="1" applyAlignment="1">
      <alignment horizontal="left" indent="1"/>
    </xf>
    <xf numFmtId="0" fontId="0" fillId="0" borderId="58" xfId="0" applyBorder="1"/>
    <xf numFmtId="0" fontId="0" fillId="0" borderId="59" xfId="0" applyBorder="1"/>
    <xf numFmtId="0" fontId="3" fillId="2" borderId="66" xfId="0" applyFont="1" applyFill="1" applyBorder="1" applyAlignment="1" applyProtection="1">
      <alignment horizontal="left" indent="1"/>
    </xf>
    <xf numFmtId="0" fontId="0" fillId="0" borderId="64" xfId="0" applyBorder="1"/>
    <xf numFmtId="0" fontId="3" fillId="2" borderId="57" xfId="0" applyFont="1" applyFill="1" applyBorder="1" applyAlignment="1" applyProtection="1">
      <alignment horizontal="left" indent="1"/>
    </xf>
    <xf numFmtId="0" fontId="10" fillId="2" borderId="0" xfId="0" applyFont="1" applyFill="1" applyBorder="1" applyAlignment="1">
      <alignment horizontal="left" wrapText="1"/>
    </xf>
    <xf numFmtId="0" fontId="10" fillId="2" borderId="55" xfId="0" applyFont="1" applyFill="1" applyBorder="1" applyAlignment="1">
      <alignment horizontal="left" wrapText="1"/>
    </xf>
    <xf numFmtId="0" fontId="24" fillId="0" borderId="0" xfId="0" applyFont="1" applyBorder="1" applyAlignment="1">
      <alignment horizontal="left" vertical="top" wrapText="1" readingOrder="1"/>
    </xf>
    <xf numFmtId="0" fontId="24" fillId="0" borderId="58" xfId="0" applyFont="1" applyBorder="1" applyAlignment="1">
      <alignment horizontal="left" vertical="top" wrapText="1" readingOrder="1"/>
    </xf>
    <xf numFmtId="0" fontId="6" fillId="0" borderId="0" xfId="2" applyFont="1" applyBorder="1" applyAlignment="1">
      <alignment vertical="center"/>
    </xf>
    <xf numFmtId="0" fontId="36" fillId="0" borderId="55" xfId="2" applyBorder="1" applyAlignment="1">
      <alignment horizontal="left" vertical="center"/>
    </xf>
    <xf numFmtId="0" fontId="36" fillId="0" borderId="59" xfId="2" applyBorder="1" applyAlignment="1">
      <alignment horizontal="left" vertical="center"/>
    </xf>
    <xf numFmtId="0" fontId="0" fillId="3" borderId="0" xfId="0" applyFill="1" applyAlignment="1">
      <alignment horizontal="center" vertical="center"/>
    </xf>
    <xf numFmtId="0" fontId="0" fillId="3" borderId="0" xfId="0" applyFill="1" applyAlignment="1">
      <alignment horizontal="center" vertical="center" wrapText="1"/>
    </xf>
    <xf numFmtId="0" fontId="1" fillId="10" borderId="68" xfId="0" applyFont="1" applyFill="1" applyBorder="1" applyAlignment="1">
      <alignment horizontal="center" vertical="center"/>
    </xf>
    <xf numFmtId="0" fontId="1" fillId="11" borderId="87" xfId="0" applyFont="1" applyFill="1" applyBorder="1" applyAlignment="1">
      <alignment horizontal="center" vertical="center"/>
    </xf>
    <xf numFmtId="0" fontId="38" fillId="2" borderId="68" xfId="0" applyFont="1" applyFill="1" applyBorder="1" applyAlignment="1">
      <alignment horizontal="center" vertical="center"/>
    </xf>
    <xf numFmtId="0" fontId="37" fillId="2" borderId="87" xfId="0" applyFont="1" applyFill="1" applyBorder="1" applyAlignment="1">
      <alignment horizontal="center" vertical="center"/>
    </xf>
    <xf numFmtId="0" fontId="39" fillId="2" borderId="65" xfId="0" applyFont="1" applyFill="1" applyBorder="1" applyAlignment="1">
      <alignment horizontal="center" vertical="center"/>
    </xf>
    <xf numFmtId="0" fontId="1" fillId="12" borderId="65" xfId="0" applyFont="1" applyFill="1" applyBorder="1" applyAlignment="1">
      <alignment horizontal="center" vertical="center"/>
    </xf>
    <xf numFmtId="0" fontId="1" fillId="11" borderId="87" xfId="0" applyFont="1" applyFill="1" applyBorder="1" applyAlignment="1">
      <alignment horizontal="center" vertical="top"/>
    </xf>
    <xf numFmtId="0" fontId="0" fillId="0" borderId="0" xfId="0" quotePrefix="1"/>
    <xf numFmtId="0" fontId="0" fillId="2" borderId="63" xfId="0" applyFill="1" applyBorder="1" applyProtection="1"/>
    <xf numFmtId="0" fontId="0" fillId="2" borderId="64" xfId="0" applyFill="1" applyBorder="1" applyProtection="1"/>
    <xf numFmtId="0" fontId="0" fillId="2" borderId="57" xfId="0" applyFill="1" applyBorder="1" applyProtection="1"/>
    <xf numFmtId="0" fontId="0" fillId="2" borderId="58" xfId="0" applyFill="1" applyBorder="1" applyProtection="1"/>
    <xf numFmtId="0" fontId="0" fillId="2" borderId="56" xfId="0" applyFill="1" applyBorder="1" applyProtection="1"/>
    <xf numFmtId="0" fontId="0" fillId="2" borderId="55" xfId="0" applyFill="1" applyBorder="1" applyProtection="1"/>
    <xf numFmtId="0" fontId="0" fillId="2" borderId="59" xfId="0" applyFill="1" applyBorder="1" applyProtection="1"/>
    <xf numFmtId="0" fontId="9" fillId="2" borderId="0" xfId="0" quotePrefix="1" applyFont="1" applyFill="1" applyBorder="1" applyAlignment="1">
      <alignment horizontal="left" vertical="center" indent="6" readingOrder="1"/>
    </xf>
    <xf numFmtId="0" fontId="12" fillId="2" borderId="0" xfId="0" quotePrefix="1" applyFont="1" applyFill="1" applyBorder="1" applyAlignment="1">
      <alignment horizontal="left" vertical="center" indent="6" readingOrder="1"/>
    </xf>
    <xf numFmtId="0" fontId="0" fillId="2" borderId="38" xfId="0" applyFill="1" applyBorder="1" applyAlignment="1">
      <alignment horizontal="center" vertical="center"/>
    </xf>
    <xf numFmtId="0" fontId="1" fillId="2" borderId="38" xfId="0" applyFont="1" applyFill="1" applyBorder="1" applyAlignment="1">
      <alignment horizontal="center" vertical="center"/>
    </xf>
    <xf numFmtId="0" fontId="36" fillId="0" borderId="0" xfId="2" applyBorder="1" applyAlignment="1">
      <alignment vertical="center"/>
    </xf>
    <xf numFmtId="0" fontId="0" fillId="2" borderId="0" xfId="0" applyFont="1" applyFill="1" applyBorder="1" applyAlignment="1">
      <alignment vertical="top" wrapText="1"/>
    </xf>
    <xf numFmtId="0" fontId="0" fillId="2" borderId="0" xfId="0" applyFill="1" applyBorder="1" applyAlignment="1">
      <alignment vertical="top" wrapText="1"/>
    </xf>
    <xf numFmtId="0" fontId="0" fillId="3" borderId="0" xfId="0" applyFont="1" applyFill="1" applyBorder="1" applyAlignment="1" applyProtection="1">
      <alignment horizontal="center" vertical="center" wrapText="1"/>
      <protection locked="0"/>
    </xf>
    <xf numFmtId="1" fontId="0" fillId="3" borderId="0" xfId="0" applyNumberFormat="1" applyFill="1" applyBorder="1" applyProtection="1"/>
    <xf numFmtId="0" fontId="0" fillId="2" borderId="54" xfId="0" applyFill="1" applyBorder="1" applyAlignment="1" applyProtection="1">
      <alignment horizontal="center" vertical="center"/>
      <protection locked="0"/>
    </xf>
    <xf numFmtId="14" fontId="0" fillId="2" borderId="54" xfId="0" applyNumberFormat="1" applyFont="1" applyFill="1" applyBorder="1" applyAlignment="1" applyProtection="1">
      <alignment horizontal="center" vertical="center"/>
      <protection locked="0"/>
    </xf>
    <xf numFmtId="1" fontId="0" fillId="2" borderId="54" xfId="0" applyNumberFormat="1" applyFill="1" applyBorder="1" applyAlignment="1" applyProtection="1">
      <alignment horizontal="center" vertical="center"/>
    </xf>
    <xf numFmtId="0" fontId="0" fillId="2" borderId="86" xfId="0" applyFill="1" applyBorder="1" applyAlignment="1">
      <alignment horizontal="center" vertical="center"/>
    </xf>
    <xf numFmtId="0" fontId="0" fillId="3" borderId="88" xfId="0" applyFill="1" applyBorder="1"/>
    <xf numFmtId="0" fontId="0" fillId="3" borderId="0" xfId="0" quotePrefix="1" applyFill="1"/>
    <xf numFmtId="0" fontId="0" fillId="3" borderId="24" xfId="0" applyFont="1" applyFill="1" applyBorder="1" applyAlignment="1">
      <alignment horizontal="right"/>
    </xf>
    <xf numFmtId="0" fontId="0" fillId="3" borderId="24" xfId="0" applyFill="1" applyBorder="1"/>
    <xf numFmtId="0" fontId="1" fillId="2" borderId="86" xfId="0" applyFont="1" applyFill="1" applyBorder="1" applyAlignment="1">
      <alignment horizontal="center" vertical="center"/>
    </xf>
    <xf numFmtId="0" fontId="3" fillId="2" borderId="24" xfId="0" applyFont="1" applyFill="1" applyBorder="1" applyAlignment="1">
      <alignment horizontal="center" vertical="center"/>
    </xf>
    <xf numFmtId="0" fontId="0" fillId="6" borderId="0" xfId="0" applyFill="1"/>
    <xf numFmtId="0" fontId="0" fillId="2" borderId="89" xfId="0" applyFill="1" applyBorder="1"/>
    <xf numFmtId="0" fontId="0" fillId="2" borderId="90" xfId="0" applyFill="1" applyBorder="1"/>
    <xf numFmtId="0" fontId="0" fillId="2" borderId="91" xfId="0" applyFill="1" applyBorder="1"/>
    <xf numFmtId="0" fontId="0" fillId="2" borderId="92" xfId="0" applyFill="1" applyBorder="1"/>
    <xf numFmtId="0" fontId="0" fillId="2" borderId="93" xfId="0" applyFill="1" applyBorder="1"/>
    <xf numFmtId="0" fontId="0" fillId="2" borderId="94" xfId="0" applyFill="1" applyBorder="1"/>
    <xf numFmtId="0" fontId="0" fillId="2" borderId="95" xfId="0" applyFill="1" applyBorder="1"/>
    <xf numFmtId="0" fontId="0" fillId="2" borderId="96" xfId="0" applyFill="1" applyBorder="1"/>
    <xf numFmtId="0" fontId="0" fillId="2" borderId="0" xfId="0" applyFill="1" applyBorder="1" applyAlignment="1">
      <alignment horizontal="left" vertical="center"/>
    </xf>
    <xf numFmtId="0" fontId="0" fillId="2" borderId="0" xfId="0" applyFill="1" applyBorder="1" applyAlignment="1">
      <alignment horizontal="left" vertical="center" wrapText="1"/>
    </xf>
    <xf numFmtId="0" fontId="9" fillId="0" borderId="0" xfId="0" applyFont="1" applyAlignment="1">
      <alignment horizontal="left" vertical="center" indent="5"/>
    </xf>
    <xf numFmtId="165" fontId="18" fillId="9" borderId="65" xfId="0" applyNumberFormat="1" applyFont="1" applyFill="1" applyBorder="1" applyProtection="1"/>
    <xf numFmtId="10" fontId="18" fillId="16" borderId="68" xfId="0" applyNumberFormat="1" applyFont="1" applyFill="1" applyBorder="1" applyProtection="1"/>
    <xf numFmtId="0" fontId="30" fillId="6" borderId="0" xfId="0" applyFont="1" applyFill="1" applyBorder="1" applyAlignment="1">
      <alignment vertical="top" wrapText="1"/>
    </xf>
    <xf numFmtId="0" fontId="0" fillId="2" borderId="0" xfId="0" applyFill="1" applyBorder="1" applyAlignment="1">
      <alignment horizontal="left" vertical="center" wrapText="1"/>
    </xf>
    <xf numFmtId="0" fontId="3" fillId="6" borderId="0" xfId="0" applyFont="1" applyFill="1" applyBorder="1" applyAlignment="1">
      <alignment horizontal="left" vertical="top" wrapText="1"/>
    </xf>
    <xf numFmtId="0" fontId="0" fillId="6" borderId="0" xfId="0" applyFill="1" applyBorder="1" applyAlignment="1" applyProtection="1">
      <alignment horizontal="left" vertical="top" wrapText="1"/>
    </xf>
    <xf numFmtId="0" fontId="31" fillId="6" borderId="0" xfId="0" quotePrefix="1" applyFont="1" applyFill="1" applyBorder="1" applyAlignment="1" applyProtection="1">
      <alignment horizontal="right"/>
    </xf>
    <xf numFmtId="49" fontId="47" fillId="2" borderId="0" xfId="0" applyNumberFormat="1" applyFont="1" applyFill="1" applyProtection="1"/>
    <xf numFmtId="0" fontId="0" fillId="3" borderId="97" xfId="0" applyFill="1" applyBorder="1" applyProtection="1"/>
    <xf numFmtId="0" fontId="0" fillId="3" borderId="98" xfId="0" applyFill="1" applyBorder="1" applyProtection="1"/>
    <xf numFmtId="0" fontId="0" fillId="3" borderId="99" xfId="0" applyFill="1" applyBorder="1" applyProtection="1"/>
    <xf numFmtId="0" fontId="0" fillId="3" borderId="100" xfId="0" quotePrefix="1" applyFill="1" applyBorder="1" applyProtection="1"/>
    <xf numFmtId="0" fontId="0" fillId="3" borderId="101" xfId="0" applyFill="1" applyBorder="1" applyProtection="1"/>
    <xf numFmtId="0" fontId="0" fillId="3" borderId="100" xfId="0" applyFill="1" applyBorder="1" applyProtection="1"/>
    <xf numFmtId="0" fontId="0" fillId="3" borderId="102" xfId="0" applyFill="1" applyBorder="1" applyProtection="1"/>
    <xf numFmtId="0" fontId="0" fillId="3" borderId="103" xfId="0" applyFill="1" applyBorder="1" applyProtection="1"/>
    <xf numFmtId="0" fontId="0" fillId="3" borderId="104" xfId="0" applyFill="1" applyBorder="1" applyProtection="1"/>
    <xf numFmtId="0" fontId="0" fillId="3" borderId="100" xfId="0" applyFill="1" applyBorder="1" applyAlignment="1" applyProtection="1">
      <alignment horizontal="left" indent="1"/>
    </xf>
    <xf numFmtId="0" fontId="48" fillId="2" borderId="0" xfId="0" applyFont="1" applyFill="1" applyBorder="1"/>
    <xf numFmtId="0" fontId="0" fillId="18" borderId="61" xfId="0" applyFill="1" applyBorder="1"/>
    <xf numFmtId="0" fontId="0" fillId="18" borderId="62" xfId="0" applyFill="1" applyBorder="1"/>
    <xf numFmtId="0" fontId="49" fillId="19" borderId="0" xfId="0" applyFont="1" applyFill="1" applyBorder="1"/>
    <xf numFmtId="0" fontId="41" fillId="19" borderId="0" xfId="0" applyFont="1" applyFill="1" applyBorder="1"/>
    <xf numFmtId="0" fontId="6" fillId="19" borderId="0" xfId="0" applyFont="1" applyFill="1" applyBorder="1"/>
    <xf numFmtId="0" fontId="0" fillId="2" borderId="0" xfId="0" quotePrefix="1" applyFill="1" applyBorder="1" applyAlignment="1">
      <alignment horizontal="left" vertical="center"/>
    </xf>
    <xf numFmtId="0" fontId="41" fillId="18" borderId="60" xfId="0" applyFont="1" applyFill="1" applyBorder="1"/>
    <xf numFmtId="0" fontId="6" fillId="18" borderId="61" xfId="0" applyFont="1" applyFill="1" applyBorder="1"/>
    <xf numFmtId="0" fontId="0" fillId="20" borderId="21" xfId="0" applyFill="1" applyBorder="1" applyAlignment="1"/>
    <xf numFmtId="0" fontId="0" fillId="20" borderId="22" xfId="0" applyFill="1" applyBorder="1" applyAlignment="1"/>
    <xf numFmtId="0" fontId="0" fillId="20" borderId="23" xfId="0" applyFill="1" applyBorder="1" applyAlignment="1"/>
    <xf numFmtId="0" fontId="0" fillId="20" borderId="21" xfId="0" applyFill="1" applyBorder="1" applyAlignment="1">
      <alignment vertical="center"/>
    </xf>
    <xf numFmtId="0" fontId="0" fillId="20" borderId="22" xfId="0" applyFill="1" applyBorder="1" applyAlignment="1">
      <alignment vertical="center"/>
    </xf>
    <xf numFmtId="0" fontId="0" fillId="20" borderId="23" xfId="0" applyFill="1" applyBorder="1" applyAlignment="1">
      <alignment vertical="center"/>
    </xf>
    <xf numFmtId="0" fontId="0" fillId="20" borderId="21" xfId="0" applyFill="1" applyBorder="1" applyAlignment="1">
      <alignment horizontal="left" vertical="center"/>
    </xf>
    <xf numFmtId="0" fontId="0" fillId="20" borderId="22" xfId="0" applyFill="1" applyBorder="1" applyAlignment="1">
      <alignment horizontal="left" vertical="center"/>
    </xf>
    <xf numFmtId="0" fontId="0" fillId="20" borderId="23" xfId="0" applyFill="1" applyBorder="1" applyAlignment="1">
      <alignment horizontal="left" vertical="center"/>
    </xf>
    <xf numFmtId="0" fontId="0" fillId="20" borderId="21" xfId="0" applyFill="1" applyBorder="1" applyAlignment="1">
      <alignment horizontal="left" vertical="top"/>
    </xf>
    <xf numFmtId="0" fontId="0" fillId="20" borderId="22" xfId="0" applyFill="1" applyBorder="1" applyAlignment="1">
      <alignment horizontal="left" vertical="top"/>
    </xf>
    <xf numFmtId="0" fontId="0" fillId="20" borderId="23" xfId="0" applyFill="1" applyBorder="1" applyAlignment="1">
      <alignment horizontal="left" vertical="top"/>
    </xf>
    <xf numFmtId="0" fontId="0" fillId="20" borderId="21" xfId="0" applyFill="1" applyBorder="1" applyAlignment="1">
      <alignment vertical="top"/>
    </xf>
    <xf numFmtId="0" fontId="0" fillId="20" borderId="22" xfId="0" applyFill="1" applyBorder="1" applyAlignment="1">
      <alignment vertical="top"/>
    </xf>
    <xf numFmtId="0" fontId="0" fillId="20" borderId="23" xfId="0" applyFill="1" applyBorder="1" applyAlignment="1">
      <alignment vertical="top"/>
    </xf>
    <xf numFmtId="0" fontId="0" fillId="21" borderId="0" xfId="0" applyFill="1" applyBorder="1" applyAlignment="1">
      <alignment horizontal="left"/>
    </xf>
    <xf numFmtId="0" fontId="0" fillId="21" borderId="0" xfId="0" applyFill="1" applyBorder="1"/>
    <xf numFmtId="0" fontId="0" fillId="21" borderId="26" xfId="0" applyFill="1" applyBorder="1" applyAlignment="1">
      <alignment horizontal="left"/>
    </xf>
    <xf numFmtId="0" fontId="45" fillId="6" borderId="0" xfId="0" applyFont="1" applyFill="1" applyBorder="1" applyAlignment="1" applyProtection="1">
      <alignment vertical="center" wrapText="1"/>
    </xf>
    <xf numFmtId="0" fontId="45" fillId="6" borderId="20" xfId="0" applyFont="1" applyFill="1" applyBorder="1" applyAlignment="1" applyProtection="1">
      <alignment vertical="center" wrapText="1"/>
    </xf>
    <xf numFmtId="0" fontId="18" fillId="6" borderId="0" xfId="0" quotePrefix="1" applyFont="1" applyFill="1" applyBorder="1" applyAlignment="1" applyProtection="1">
      <alignment horizontal="right"/>
    </xf>
    <xf numFmtId="0" fontId="0" fillId="20" borderId="21" xfId="0" applyFont="1" applyFill="1" applyBorder="1" applyAlignment="1" applyProtection="1">
      <alignment vertical="center"/>
    </xf>
    <xf numFmtId="0" fontId="0" fillId="20" borderId="22" xfId="0" applyFont="1" applyFill="1" applyBorder="1" applyAlignment="1" applyProtection="1">
      <alignment vertical="center"/>
    </xf>
    <xf numFmtId="0" fontId="0" fillId="20" borderId="31" xfId="0" applyFont="1" applyFill="1" applyBorder="1" applyAlignment="1" applyProtection="1">
      <alignment vertical="center"/>
    </xf>
    <xf numFmtId="0" fontId="34" fillId="6" borderId="105" xfId="0" applyFont="1" applyFill="1" applyBorder="1" applyProtection="1"/>
    <xf numFmtId="0" fontId="0" fillId="6" borderId="106" xfId="0" applyFill="1" applyBorder="1" applyProtection="1"/>
    <xf numFmtId="0" fontId="0" fillId="6" borderId="107" xfId="0" applyFill="1" applyBorder="1" applyProtection="1"/>
    <xf numFmtId="0" fontId="0" fillId="3" borderId="110" xfId="0" applyFill="1" applyBorder="1"/>
    <xf numFmtId="0" fontId="0" fillId="3" borderId="118" xfId="0" applyFill="1" applyBorder="1"/>
    <xf numFmtId="0" fontId="0" fillId="23" borderId="45" xfId="0" applyFill="1" applyBorder="1"/>
    <xf numFmtId="0" fontId="0" fillId="9" borderId="44" xfId="0" applyFill="1" applyBorder="1"/>
    <xf numFmtId="0" fontId="6" fillId="6" borderId="0" xfId="0" applyFont="1" applyFill="1" applyBorder="1" applyAlignment="1" applyProtection="1">
      <alignment horizontal="left" vertical="top"/>
    </xf>
    <xf numFmtId="0" fontId="34" fillId="6" borderId="105" xfId="0" applyFont="1" applyFill="1" applyBorder="1" applyAlignment="1" applyProtection="1">
      <alignment vertical="center"/>
    </xf>
    <xf numFmtId="0" fontId="0" fillId="2" borderId="0" xfId="0" applyFill="1" applyBorder="1" applyAlignment="1">
      <alignment horizontal="left" vertical="center" wrapText="1"/>
    </xf>
    <xf numFmtId="0" fontId="3" fillId="2" borderId="0" xfId="0" applyFont="1" applyFill="1" applyBorder="1" applyAlignment="1" applyProtection="1">
      <alignment wrapText="1"/>
    </xf>
    <xf numFmtId="0" fontId="46" fillId="2" borderId="0" xfId="0" applyFont="1" applyFill="1" applyAlignment="1" applyProtection="1">
      <alignment horizontal="left" vertical="center" wrapText="1"/>
    </xf>
    <xf numFmtId="0" fontId="0" fillId="2" borderId="11" xfId="0" applyFill="1" applyBorder="1" applyAlignment="1" applyProtection="1">
      <alignment horizontal="left" wrapText="1"/>
    </xf>
    <xf numFmtId="0" fontId="0" fillId="2" borderId="10" xfId="0" applyFill="1" applyBorder="1" applyAlignment="1" applyProtection="1">
      <alignment horizontal="left" wrapText="1"/>
    </xf>
    <xf numFmtId="0" fontId="0" fillId="2" borderId="9" xfId="0" applyFill="1" applyBorder="1" applyAlignment="1" applyProtection="1">
      <alignment horizontal="left" wrapText="1"/>
    </xf>
    <xf numFmtId="0" fontId="4" fillId="17" borderId="7" xfId="0" applyFont="1" applyFill="1" applyBorder="1" applyAlignment="1" applyProtection="1">
      <alignment horizontal="left" vertical="top"/>
    </xf>
    <xf numFmtId="0" fontId="4" fillId="17" borderId="6" xfId="0" applyFont="1" applyFill="1" applyBorder="1" applyAlignment="1" applyProtection="1">
      <alignment horizontal="left" vertical="top"/>
    </xf>
    <xf numFmtId="0" fontId="4" fillId="17" borderId="5" xfId="0" applyFont="1" applyFill="1" applyBorder="1" applyAlignment="1" applyProtection="1">
      <alignment horizontal="left" vertical="top"/>
    </xf>
    <xf numFmtId="0" fontId="0" fillId="3" borderId="100" xfId="0" quotePrefix="1" applyFill="1" applyBorder="1" applyAlignment="1" applyProtection="1">
      <alignment horizontal="left" vertical="top" wrapText="1" indent="1"/>
    </xf>
    <xf numFmtId="0" fontId="0" fillId="3" borderId="0" xfId="0" quotePrefix="1" applyFill="1" applyBorder="1" applyAlignment="1" applyProtection="1">
      <alignment horizontal="left" vertical="top" wrapText="1" indent="1"/>
    </xf>
    <xf numFmtId="0" fontId="0" fillId="3" borderId="101" xfId="0" quotePrefix="1" applyFill="1" applyBorder="1" applyAlignment="1" applyProtection="1">
      <alignment horizontal="left" vertical="top" wrapText="1" indent="1"/>
    </xf>
    <xf numFmtId="0" fontId="0" fillId="2" borderId="7" xfId="0" applyFill="1" applyBorder="1" applyAlignment="1" applyProtection="1">
      <alignment horizontal="left" wrapText="1"/>
    </xf>
    <xf numFmtId="0" fontId="0" fillId="2" borderId="6" xfId="0" applyFill="1" applyBorder="1" applyAlignment="1" applyProtection="1">
      <alignment horizontal="left" wrapText="1"/>
    </xf>
    <xf numFmtId="0" fontId="0" fillId="2" borderId="5" xfId="0" applyFill="1" applyBorder="1" applyAlignment="1" applyProtection="1">
      <alignment horizontal="left" wrapText="1"/>
    </xf>
    <xf numFmtId="0" fontId="0" fillId="2" borderId="11" xfId="0"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2" borderId="7" xfId="0" applyFill="1" applyBorder="1" applyAlignment="1" applyProtection="1">
      <alignment horizontal="left" vertical="top" wrapText="1"/>
    </xf>
    <xf numFmtId="0" fontId="0" fillId="2" borderId="6" xfId="0" applyFill="1" applyBorder="1" applyAlignment="1" applyProtection="1">
      <alignment horizontal="left" vertical="top" wrapText="1"/>
    </xf>
    <xf numFmtId="0" fontId="0" fillId="2" borderId="5" xfId="0" applyFill="1" applyBorder="1" applyAlignment="1" applyProtection="1">
      <alignment horizontal="left" vertical="top" wrapText="1"/>
    </xf>
    <xf numFmtId="0" fontId="0" fillId="2" borderId="0" xfId="0" applyFill="1" applyBorder="1" applyAlignment="1">
      <alignment horizontal="left" vertical="center" wrapText="1"/>
    </xf>
    <xf numFmtId="0" fontId="0" fillId="2" borderId="0" xfId="0" quotePrefix="1" applyFill="1" applyBorder="1" applyAlignment="1">
      <alignment horizontal="left" vertical="center" wrapText="1"/>
    </xf>
    <xf numFmtId="0" fontId="43" fillId="0" borderId="0" xfId="0" quotePrefix="1" applyFont="1" applyBorder="1" applyAlignment="1">
      <alignment horizontal="left" vertical="center" wrapText="1"/>
    </xf>
    <xf numFmtId="0" fontId="44" fillId="0" borderId="0" xfId="0" applyFont="1" applyBorder="1" applyAlignment="1">
      <alignment horizontal="left" vertical="center" wrapText="1"/>
    </xf>
    <xf numFmtId="0" fontId="0" fillId="2" borderId="0" xfId="0" quotePrefix="1" applyFill="1" applyBorder="1" applyAlignment="1">
      <alignment horizontal="left" vertical="top" wrapText="1"/>
    </xf>
    <xf numFmtId="0" fontId="0" fillId="2" borderId="0" xfId="0" applyFill="1" applyBorder="1" applyAlignment="1">
      <alignment horizontal="left" vertical="top" wrapText="1"/>
    </xf>
    <xf numFmtId="0" fontId="6" fillId="2" borderId="0" xfId="0" quotePrefix="1"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0" xfId="0" quotePrefix="1" applyFont="1" applyFill="1" applyBorder="1" applyAlignment="1">
      <alignment horizontal="left" vertical="top" wrapText="1"/>
    </xf>
    <xf numFmtId="0" fontId="6" fillId="2" borderId="0" xfId="0" applyFont="1" applyFill="1" applyBorder="1" applyAlignment="1">
      <alignment horizontal="left" vertical="top" wrapText="1"/>
    </xf>
    <xf numFmtId="0" fontId="36" fillId="0" borderId="0" xfId="2" applyBorder="1" applyAlignment="1">
      <alignment horizontal="left" vertical="center"/>
    </xf>
    <xf numFmtId="0" fontId="6" fillId="0" borderId="0" xfId="2" applyFont="1" applyBorder="1" applyAlignment="1">
      <alignment horizontal="left" vertical="center"/>
    </xf>
    <xf numFmtId="0" fontId="0" fillId="2" borderId="0"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4" xfId="0" applyFill="1" applyBorder="1" applyAlignment="1">
      <alignment horizontal="left" vertical="top" wrapText="1"/>
    </xf>
    <xf numFmtId="0" fontId="0" fillId="6" borderId="0" xfId="0" applyFont="1" applyFill="1" applyBorder="1" applyAlignment="1">
      <alignment horizontal="left" vertical="top" wrapText="1"/>
    </xf>
    <xf numFmtId="0" fontId="0" fillId="6" borderId="0" xfId="0" applyFill="1" applyBorder="1" applyAlignment="1">
      <alignment horizontal="left" wrapText="1"/>
    </xf>
    <xf numFmtId="0" fontId="41" fillId="19" borderId="0" xfId="0" applyFont="1" applyFill="1" applyBorder="1" applyAlignment="1">
      <alignment horizontal="left" vertical="center"/>
    </xf>
    <xf numFmtId="0" fontId="0" fillId="6" borderId="26" xfId="0" applyFont="1" applyFill="1" applyBorder="1" applyAlignment="1">
      <alignment horizontal="left" vertical="top" wrapText="1"/>
    </xf>
    <xf numFmtId="0" fontId="0" fillId="6" borderId="26" xfId="0" applyFill="1" applyBorder="1" applyAlignment="1">
      <alignment horizontal="left" wrapText="1"/>
    </xf>
    <xf numFmtId="0" fontId="41" fillId="19" borderId="0" xfId="0" applyFont="1" applyFill="1" applyBorder="1" applyAlignment="1">
      <alignment horizontal="left" vertical="top"/>
    </xf>
    <xf numFmtId="0" fontId="41" fillId="18" borderId="13" xfId="0" applyFont="1" applyFill="1" applyBorder="1" applyAlignment="1">
      <alignment horizontal="center"/>
    </xf>
    <xf numFmtId="0" fontId="41" fillId="18" borderId="14" xfId="0" applyFont="1" applyFill="1" applyBorder="1" applyAlignment="1">
      <alignment horizontal="center"/>
    </xf>
    <xf numFmtId="0" fontId="41" fillId="18" borderId="15" xfId="0" applyFont="1" applyFill="1" applyBorder="1" applyAlignment="1">
      <alignment horizontal="center"/>
    </xf>
    <xf numFmtId="0" fontId="0" fillId="6" borderId="0" xfId="0" applyFont="1" applyFill="1" applyBorder="1" applyAlignment="1">
      <alignment horizontal="center" vertical="top" wrapText="1"/>
    </xf>
    <xf numFmtId="0" fontId="1" fillId="22" borderId="0" xfId="0" applyFont="1" applyFill="1" applyAlignment="1">
      <alignment horizontal="center" vertical="center" wrapText="1"/>
    </xf>
    <xf numFmtId="0" fontId="4" fillId="5" borderId="54" xfId="0" applyFont="1" applyFill="1" applyBorder="1" applyAlignment="1">
      <alignment horizontal="left" vertical="center" wrapText="1" indent="1"/>
    </xf>
    <xf numFmtId="0" fontId="0" fillId="21" borderId="0" xfId="0" applyFill="1" applyBorder="1" applyAlignment="1">
      <alignment horizontal="left" vertical="top" wrapText="1"/>
    </xf>
    <xf numFmtId="0" fontId="0" fillId="6" borderId="26" xfId="0" quotePrefix="1" applyFill="1" applyBorder="1" applyAlignment="1">
      <alignment horizontal="left" vertical="top" wrapText="1"/>
    </xf>
    <xf numFmtId="0" fontId="0" fillId="6" borderId="22" xfId="0" quotePrefix="1" applyFill="1" applyBorder="1" applyAlignment="1">
      <alignment horizontal="left" vertical="top" wrapText="1"/>
    </xf>
    <xf numFmtId="0" fontId="0" fillId="6" borderId="26" xfId="0" applyFont="1" applyFill="1" applyBorder="1" applyAlignment="1">
      <alignment horizontal="left"/>
    </xf>
    <xf numFmtId="0" fontId="0" fillId="2" borderId="11" xfId="0" applyFill="1" applyBorder="1" applyAlignment="1">
      <alignment horizontal="left" vertical="top" wrapText="1" indent="1"/>
    </xf>
    <xf numFmtId="0" fontId="0" fillId="2" borderId="10" xfId="0" applyFill="1" applyBorder="1" applyAlignment="1">
      <alignment horizontal="left" vertical="top" wrapText="1" indent="1"/>
    </xf>
    <xf numFmtId="0" fontId="0" fillId="2" borderId="9" xfId="0" applyFill="1" applyBorder="1" applyAlignment="1">
      <alignment horizontal="left" vertical="top" wrapText="1" indent="1"/>
    </xf>
    <xf numFmtId="0" fontId="0" fillId="2" borderId="8" xfId="0" applyFill="1" applyBorder="1" applyAlignment="1">
      <alignment horizontal="left" vertical="top" wrapText="1" indent="1"/>
    </xf>
    <xf numFmtId="0" fontId="0" fillId="2" borderId="0" xfId="0" applyFill="1" applyBorder="1" applyAlignment="1">
      <alignment horizontal="left" vertical="top" wrapText="1" indent="1"/>
    </xf>
    <xf numFmtId="0" fontId="0" fillId="2" borderId="4" xfId="0" applyFill="1" applyBorder="1" applyAlignment="1">
      <alignment horizontal="left" vertical="top" wrapText="1" indent="1"/>
    </xf>
    <xf numFmtId="0" fontId="10" fillId="2" borderId="8" xfId="0" applyFont="1" applyFill="1" applyBorder="1" applyAlignment="1">
      <alignment horizontal="left" vertical="center" wrapText="1" indent="1"/>
    </xf>
    <xf numFmtId="0" fontId="10" fillId="2" borderId="0" xfId="0" applyFont="1" applyFill="1" applyBorder="1" applyAlignment="1">
      <alignment horizontal="left" vertical="center" wrapText="1" indent="1"/>
    </xf>
    <xf numFmtId="0" fontId="10" fillId="2" borderId="4" xfId="0" applyFont="1" applyFill="1" applyBorder="1" applyAlignment="1">
      <alignment horizontal="left" vertical="center" wrapText="1" indent="1"/>
    </xf>
    <xf numFmtId="0" fontId="12" fillId="0" borderId="8" xfId="0" applyFont="1" applyBorder="1" applyAlignment="1">
      <alignment horizontal="left" vertical="top" wrapText="1" indent="1"/>
    </xf>
    <xf numFmtId="0" fontId="12" fillId="0" borderId="0" xfId="0" applyFont="1" applyBorder="1" applyAlignment="1">
      <alignment horizontal="left" vertical="top" wrapText="1" indent="1"/>
    </xf>
    <xf numFmtId="0" fontId="12" fillId="0" borderId="4" xfId="0" applyFont="1" applyBorder="1" applyAlignment="1">
      <alignment horizontal="left" vertical="top" wrapText="1" indent="1"/>
    </xf>
    <xf numFmtId="0" fontId="10" fillId="2" borderId="57" xfId="0" applyFont="1" applyFill="1" applyBorder="1" applyAlignment="1">
      <alignment horizontal="left" vertical="top" wrapText="1" indent="1"/>
    </xf>
    <xf numFmtId="0" fontId="10" fillId="2" borderId="0" xfId="0" applyFont="1" applyFill="1" applyBorder="1" applyAlignment="1">
      <alignment horizontal="left" vertical="top" wrapText="1" indent="1"/>
    </xf>
    <xf numFmtId="0" fontId="10" fillId="2" borderId="58" xfId="0" applyFont="1" applyFill="1" applyBorder="1" applyAlignment="1">
      <alignment horizontal="left" vertical="top" wrapText="1" indent="1"/>
    </xf>
    <xf numFmtId="0" fontId="10" fillId="2" borderId="56" xfId="0" applyFont="1" applyFill="1" applyBorder="1" applyAlignment="1">
      <alignment horizontal="left" vertical="top" wrapText="1" indent="1"/>
    </xf>
    <xf numFmtId="0" fontId="10" fillId="2" borderId="55" xfId="0" applyFont="1" applyFill="1" applyBorder="1" applyAlignment="1">
      <alignment horizontal="left" vertical="top" wrapText="1" indent="1"/>
    </xf>
    <xf numFmtId="0" fontId="10" fillId="2" borderId="59" xfId="0" applyFont="1" applyFill="1" applyBorder="1" applyAlignment="1">
      <alignment horizontal="left" vertical="top" wrapText="1" indent="1"/>
    </xf>
    <xf numFmtId="0" fontId="10" fillId="3" borderId="0" xfId="0" applyFont="1" applyFill="1" applyAlignment="1">
      <alignment horizontal="left" vertical="top" wrapText="1" indent="1"/>
    </xf>
    <xf numFmtId="0" fontId="3" fillId="2" borderId="8" xfId="0" applyFont="1" applyFill="1" applyBorder="1" applyAlignment="1" applyProtection="1">
      <alignment horizontal="left" wrapText="1" indent="1"/>
    </xf>
    <xf numFmtId="0" fontId="3" fillId="2" borderId="0" xfId="0" applyFont="1" applyFill="1" applyBorder="1" applyAlignment="1" applyProtection="1">
      <alignment horizontal="left" wrapText="1" indent="1"/>
    </xf>
    <xf numFmtId="0" fontId="0" fillId="2" borderId="4" xfId="0" applyFill="1" applyBorder="1" applyAlignment="1">
      <alignment horizontal="left" vertical="center" wrapText="1"/>
    </xf>
    <xf numFmtId="0" fontId="0" fillId="6" borderId="0" xfId="0" applyFill="1" applyBorder="1" applyAlignment="1">
      <alignment vertical="top" wrapText="1"/>
    </xf>
    <xf numFmtId="0" fontId="21" fillId="22" borderId="0" xfId="0" applyFont="1" applyFill="1" applyAlignment="1" applyProtection="1">
      <alignment horizontal="center" vertical="center" wrapText="1"/>
    </xf>
    <xf numFmtId="0" fontId="32" fillId="6" borderId="71" xfId="0" applyFont="1" applyFill="1" applyBorder="1" applyAlignment="1" applyProtection="1">
      <alignment horizontal="center"/>
    </xf>
    <xf numFmtId="0" fontId="0" fillId="20" borderId="16" xfId="0" applyFont="1" applyFill="1" applyBorder="1" applyAlignment="1" applyProtection="1">
      <alignment horizontal="left" vertical="top" wrapText="1"/>
    </xf>
    <xf numFmtId="0" fontId="0" fillId="20" borderId="17" xfId="0" applyFont="1" applyFill="1" applyBorder="1" applyAlignment="1" applyProtection="1">
      <alignment horizontal="left" vertical="top" wrapText="1"/>
    </xf>
    <xf numFmtId="0" fontId="0" fillId="20" borderId="32" xfId="0" applyFont="1" applyFill="1" applyBorder="1" applyAlignment="1" applyProtection="1">
      <alignment horizontal="left" vertical="top" wrapText="1"/>
    </xf>
    <xf numFmtId="0" fontId="0" fillId="20" borderId="25" xfId="0" applyFont="1" applyFill="1" applyBorder="1" applyAlignment="1" applyProtection="1">
      <alignment horizontal="left" vertical="top" wrapText="1"/>
    </xf>
    <xf numFmtId="0" fontId="0" fillId="20" borderId="26" xfId="0" applyFont="1" applyFill="1" applyBorder="1" applyAlignment="1" applyProtection="1">
      <alignment horizontal="left" vertical="top" wrapText="1"/>
    </xf>
    <xf numFmtId="0" fontId="0" fillId="20" borderId="34" xfId="0" applyFont="1" applyFill="1" applyBorder="1" applyAlignment="1" applyProtection="1">
      <alignment horizontal="left" vertical="top" wrapText="1"/>
    </xf>
    <xf numFmtId="0" fontId="41" fillId="19" borderId="21" xfId="0" applyFont="1" applyFill="1" applyBorder="1" applyAlignment="1" applyProtection="1">
      <alignment horizontal="left" vertical="center"/>
    </xf>
    <xf numFmtId="0" fontId="41" fillId="19" borderId="22" xfId="0" applyFont="1" applyFill="1" applyBorder="1" applyAlignment="1" applyProtection="1">
      <alignment horizontal="left" vertical="center"/>
    </xf>
    <xf numFmtId="0" fontId="41" fillId="19" borderId="31" xfId="0" applyFont="1" applyFill="1" applyBorder="1" applyAlignment="1" applyProtection="1">
      <alignment horizontal="left" vertical="center"/>
    </xf>
    <xf numFmtId="0" fontId="41" fillId="18" borderId="60" xfId="0" applyFont="1" applyFill="1" applyBorder="1" applyAlignment="1" applyProtection="1">
      <alignment horizontal="center"/>
    </xf>
    <xf numFmtId="0" fontId="41" fillId="18" borderId="61" xfId="0" applyFont="1" applyFill="1" applyBorder="1" applyAlignment="1" applyProtection="1">
      <alignment horizontal="center"/>
    </xf>
    <xf numFmtId="0" fontId="41" fillId="18" borderId="62" xfId="0" applyFont="1" applyFill="1" applyBorder="1" applyAlignment="1" applyProtection="1">
      <alignment horizontal="center"/>
    </xf>
    <xf numFmtId="0" fontId="0" fillId="2" borderId="60" xfId="0" applyFont="1" applyFill="1" applyBorder="1" applyAlignment="1" applyProtection="1">
      <alignment horizontal="center" vertical="center" wrapText="1"/>
      <protection locked="0"/>
    </xf>
    <xf numFmtId="0" fontId="0" fillId="2" borderId="61" xfId="0" applyFont="1" applyFill="1" applyBorder="1" applyAlignment="1" applyProtection="1">
      <alignment horizontal="center" vertical="center" wrapText="1"/>
      <protection locked="0"/>
    </xf>
    <xf numFmtId="0" fontId="0" fillId="2" borderId="62" xfId="0" applyFont="1" applyFill="1" applyBorder="1" applyAlignment="1" applyProtection="1">
      <alignment horizontal="center" vertical="center" wrapText="1"/>
      <protection locked="0"/>
    </xf>
    <xf numFmtId="0" fontId="0" fillId="3" borderId="0" xfId="0" applyFill="1" applyBorder="1" applyAlignment="1" applyProtection="1">
      <alignment horizontal="center"/>
    </xf>
    <xf numFmtId="0" fontId="0" fillId="3" borderId="58" xfId="0" applyFill="1" applyBorder="1" applyAlignment="1" applyProtection="1">
      <alignment horizontal="center"/>
    </xf>
    <xf numFmtId="0" fontId="7" fillId="6" borderId="0" xfId="0" applyFont="1" applyFill="1" applyBorder="1" applyAlignment="1" applyProtection="1">
      <alignment horizontal="left" wrapText="1"/>
    </xf>
    <xf numFmtId="0" fontId="18" fillId="6" borderId="0" xfId="0" applyFont="1" applyFill="1" applyBorder="1" applyAlignment="1" applyProtection="1">
      <alignment horizontal="left" wrapText="1"/>
    </xf>
    <xf numFmtId="0" fontId="18" fillId="6" borderId="20" xfId="0" applyFont="1" applyFill="1" applyBorder="1" applyAlignment="1" applyProtection="1">
      <alignment horizontal="left" wrapText="1"/>
    </xf>
    <xf numFmtId="0" fontId="18" fillId="6" borderId="26" xfId="0" applyFont="1" applyFill="1" applyBorder="1" applyAlignment="1" applyProtection="1">
      <alignment horizontal="left" wrapText="1"/>
    </xf>
    <xf numFmtId="0" fontId="18" fillId="6" borderId="27" xfId="0" applyFont="1" applyFill="1" applyBorder="1" applyAlignment="1" applyProtection="1">
      <alignment horizontal="left" wrapText="1"/>
    </xf>
    <xf numFmtId="0" fontId="0" fillId="20" borderId="21" xfId="0" applyFont="1" applyFill="1" applyBorder="1" applyAlignment="1" applyProtection="1">
      <alignment horizontal="left" vertical="center"/>
    </xf>
    <xf numFmtId="0" fontId="0" fillId="20" borderId="22" xfId="0" applyFont="1" applyFill="1" applyBorder="1" applyAlignment="1" applyProtection="1">
      <alignment horizontal="left" vertical="center"/>
    </xf>
    <xf numFmtId="0" fontId="0" fillId="20" borderId="31" xfId="0" applyFont="1" applyFill="1" applyBorder="1" applyAlignment="1" applyProtection="1">
      <alignment horizontal="left" vertical="center"/>
    </xf>
    <xf numFmtId="0" fontId="0" fillId="21" borderId="0" xfId="0" applyFont="1" applyFill="1" applyBorder="1" applyAlignment="1" applyProtection="1">
      <alignment horizontal="left" vertical="center"/>
    </xf>
    <xf numFmtId="0" fontId="0" fillId="20" borderId="19" xfId="0" applyFont="1" applyFill="1" applyBorder="1" applyAlignment="1" applyProtection="1">
      <alignment horizontal="left" vertical="top" wrapText="1"/>
    </xf>
    <xf numFmtId="0" fontId="0" fillId="20" borderId="0" xfId="0" applyFont="1" applyFill="1" applyBorder="1" applyAlignment="1" applyProtection="1">
      <alignment horizontal="left" vertical="top" wrapText="1"/>
    </xf>
    <xf numFmtId="0" fontId="0" fillId="20" borderId="33" xfId="0" applyFont="1" applyFill="1" applyBorder="1" applyAlignment="1" applyProtection="1">
      <alignment horizontal="left" vertical="top" wrapText="1"/>
    </xf>
    <xf numFmtId="0" fontId="31" fillId="6" borderId="0" xfId="0" applyFont="1" applyFill="1" applyBorder="1" applyAlignment="1" applyProtection="1">
      <alignment horizontal="right"/>
    </xf>
    <xf numFmtId="0" fontId="31" fillId="6" borderId="0" xfId="0" quotePrefix="1" applyFont="1" applyFill="1" applyBorder="1" applyAlignment="1" applyProtection="1">
      <alignment horizontal="right"/>
    </xf>
    <xf numFmtId="0" fontId="10" fillId="20" borderId="67" xfId="0" applyFont="1" applyFill="1" applyBorder="1" applyAlignment="1" applyProtection="1">
      <alignment horizontal="left" vertical="top" wrapText="1"/>
    </xf>
    <xf numFmtId="0" fontId="0" fillId="20" borderId="67" xfId="0" applyFont="1" applyFill="1" applyBorder="1" applyAlignment="1" applyProtection="1">
      <alignment horizontal="left" vertical="top" wrapText="1"/>
    </xf>
    <xf numFmtId="0" fontId="52" fillId="20" borderId="21" xfId="0" applyFont="1" applyFill="1" applyBorder="1" applyAlignment="1" applyProtection="1">
      <alignment horizontal="left" vertical="top" wrapText="1"/>
    </xf>
    <xf numFmtId="0" fontId="0" fillId="20" borderId="22" xfId="0" applyFont="1" applyFill="1" applyBorder="1" applyAlignment="1" applyProtection="1">
      <alignment horizontal="left" vertical="top" wrapText="1"/>
    </xf>
    <xf numFmtId="0" fontId="0" fillId="20" borderId="23" xfId="0" applyFont="1" applyFill="1" applyBorder="1" applyAlignment="1" applyProtection="1">
      <alignment horizontal="left" vertical="top" wrapText="1"/>
    </xf>
    <xf numFmtId="0" fontId="0" fillId="2" borderId="57" xfId="0" applyFill="1" applyBorder="1" applyAlignment="1" applyProtection="1">
      <alignment horizontal="left" vertical="top" wrapText="1" indent="1"/>
    </xf>
    <xf numFmtId="0" fontId="0" fillId="2" borderId="0" xfId="0" applyFill="1" applyBorder="1" applyAlignment="1" applyProtection="1">
      <alignment horizontal="left" vertical="top" wrapText="1" indent="1"/>
    </xf>
    <xf numFmtId="0" fontId="0" fillId="2" borderId="4" xfId="0" applyFill="1" applyBorder="1" applyAlignment="1" applyProtection="1">
      <alignment horizontal="left" vertical="top" wrapText="1" indent="1"/>
    </xf>
    <xf numFmtId="0" fontId="0" fillId="2" borderId="8" xfId="0" applyFill="1" applyBorder="1" applyAlignment="1" applyProtection="1">
      <alignment horizontal="left" vertical="top" wrapText="1" indent="1"/>
    </xf>
    <xf numFmtId="0" fontId="0" fillId="2" borderId="0" xfId="0" quotePrefix="1" applyFont="1" applyFill="1" applyBorder="1" applyAlignment="1">
      <alignment horizontal="left" vertical="top" wrapText="1"/>
    </xf>
    <xf numFmtId="0" fontId="10" fillId="2" borderId="0" xfId="0" applyFont="1" applyFill="1" applyBorder="1" applyAlignment="1">
      <alignment horizontal="left" wrapText="1"/>
    </xf>
    <xf numFmtId="0" fontId="10" fillId="2" borderId="0" xfId="0" applyFont="1" applyFill="1" applyBorder="1" applyAlignment="1">
      <alignment horizontal="left"/>
    </xf>
    <xf numFmtId="0" fontId="10" fillId="2" borderId="58" xfId="0" applyFont="1" applyFill="1" applyBorder="1" applyAlignment="1">
      <alignment horizontal="left"/>
    </xf>
    <xf numFmtId="0" fontId="40" fillId="0" borderId="0" xfId="0" applyFont="1" applyBorder="1" applyAlignment="1">
      <alignment horizontal="left" vertical="top" wrapText="1" readingOrder="1"/>
    </xf>
    <xf numFmtId="0" fontId="40" fillId="0" borderId="58" xfId="0" applyFont="1" applyBorder="1" applyAlignment="1">
      <alignment horizontal="left" vertical="top" wrapText="1" readingOrder="1"/>
    </xf>
    <xf numFmtId="0" fontId="6" fillId="0" borderId="58" xfId="2" applyFont="1" applyBorder="1" applyAlignment="1">
      <alignment horizontal="left" vertical="center"/>
    </xf>
    <xf numFmtId="0" fontId="3" fillId="2" borderId="4" xfId="0" applyFont="1" applyFill="1" applyBorder="1" applyAlignment="1" applyProtection="1">
      <alignment horizontal="left" wrapText="1" indent="1"/>
    </xf>
    <xf numFmtId="0" fontId="3" fillId="2" borderId="0" xfId="0" applyFont="1" applyFill="1" applyBorder="1" applyAlignment="1" applyProtection="1">
      <alignment horizontal="left" wrapText="1"/>
    </xf>
    <xf numFmtId="0" fontId="0" fillId="20" borderId="21" xfId="0" applyFont="1" applyFill="1" applyBorder="1" applyAlignment="1" applyProtection="1">
      <alignment horizontal="left" vertical="top" wrapText="1"/>
    </xf>
    <xf numFmtId="0" fontId="0" fillId="20" borderId="31" xfId="0" applyFont="1" applyFill="1" applyBorder="1" applyAlignment="1" applyProtection="1">
      <alignment horizontal="left" vertical="top" wrapText="1"/>
    </xf>
    <xf numFmtId="0" fontId="0" fillId="20" borderId="18" xfId="0" applyFont="1" applyFill="1" applyBorder="1" applyAlignment="1" applyProtection="1">
      <alignment horizontal="left" vertical="top" wrapText="1"/>
    </xf>
    <xf numFmtId="0" fontId="0" fillId="20" borderId="20" xfId="0" applyFont="1" applyFill="1" applyBorder="1" applyAlignment="1" applyProtection="1">
      <alignment horizontal="left" vertical="top" wrapText="1"/>
    </xf>
    <xf numFmtId="0" fontId="0" fillId="20" borderId="27" xfId="0" applyFont="1" applyFill="1" applyBorder="1" applyAlignment="1" applyProtection="1">
      <alignment horizontal="left" vertical="top" wrapText="1"/>
    </xf>
    <xf numFmtId="0" fontId="0" fillId="20" borderId="16" xfId="0" applyFont="1" applyFill="1" applyBorder="1" applyAlignment="1" applyProtection="1">
      <alignment horizontal="left" vertical="center" wrapText="1"/>
    </xf>
    <xf numFmtId="0" fontId="0" fillId="20" borderId="17" xfId="0" applyFont="1" applyFill="1" applyBorder="1" applyAlignment="1" applyProtection="1">
      <alignment horizontal="left" vertical="center" wrapText="1"/>
    </xf>
    <xf numFmtId="0" fontId="0" fillId="20" borderId="18" xfId="0" applyFont="1" applyFill="1" applyBorder="1" applyAlignment="1" applyProtection="1">
      <alignment horizontal="left" vertical="center" wrapText="1"/>
    </xf>
    <xf numFmtId="0" fontId="0" fillId="20" borderId="25" xfId="0" applyFont="1" applyFill="1" applyBorder="1" applyAlignment="1" applyProtection="1">
      <alignment horizontal="left" vertical="center" wrapText="1"/>
    </xf>
    <xf numFmtId="0" fontId="0" fillId="20" borderId="26" xfId="0" applyFont="1" applyFill="1" applyBorder="1" applyAlignment="1" applyProtection="1">
      <alignment horizontal="left" vertical="center" wrapText="1"/>
    </xf>
    <xf numFmtId="0" fontId="0" fillId="20" borderId="27" xfId="0" applyFont="1" applyFill="1" applyBorder="1" applyAlignment="1" applyProtection="1">
      <alignment horizontal="left" vertical="center" wrapText="1"/>
    </xf>
    <xf numFmtId="0" fontId="0" fillId="6" borderId="0" xfId="0" applyFill="1" applyBorder="1" applyAlignment="1" applyProtection="1">
      <alignment horizontal="left" vertical="top" wrapText="1"/>
    </xf>
    <xf numFmtId="0" fontId="41" fillId="19" borderId="16" xfId="0" applyFont="1" applyFill="1" applyBorder="1" applyAlignment="1" applyProtection="1">
      <alignment horizontal="left" vertical="center"/>
    </xf>
    <xf numFmtId="0" fontId="41" fillId="19" borderId="17" xfId="0" applyFont="1" applyFill="1" applyBorder="1" applyAlignment="1" applyProtection="1">
      <alignment horizontal="left" vertical="center"/>
    </xf>
    <xf numFmtId="0" fontId="41" fillId="19" borderId="32" xfId="0" applyFont="1" applyFill="1" applyBorder="1" applyAlignment="1" applyProtection="1">
      <alignment horizontal="left" vertical="center"/>
    </xf>
    <xf numFmtId="0" fontId="34" fillId="6" borderId="105" xfId="0" applyFont="1" applyFill="1" applyBorder="1" applyAlignment="1" applyProtection="1">
      <alignment horizontal="left" vertical="center" wrapText="1"/>
    </xf>
    <xf numFmtId="0" fontId="3" fillId="6" borderId="106" xfId="0" applyFont="1" applyFill="1" applyBorder="1" applyAlignment="1" applyProtection="1">
      <alignment horizontal="left" vertical="center" wrapText="1"/>
    </xf>
    <xf numFmtId="0" fontId="3" fillId="6" borderId="107" xfId="0" applyFont="1" applyFill="1" applyBorder="1" applyAlignment="1" applyProtection="1">
      <alignment horizontal="left" vertical="center" wrapText="1"/>
    </xf>
    <xf numFmtId="0" fontId="0" fillId="21" borderId="0" xfId="0" applyFill="1" applyBorder="1" applyAlignment="1" applyProtection="1">
      <alignment horizontal="left" vertical="top" wrapText="1"/>
    </xf>
    <xf numFmtId="0" fontId="34" fillId="6" borderId="72"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74" xfId="0" applyFont="1" applyFill="1" applyBorder="1" applyAlignment="1">
      <alignment horizontal="left" vertical="top" wrapText="1"/>
    </xf>
    <xf numFmtId="0" fontId="34" fillId="6" borderId="75" xfId="0" applyFont="1" applyFill="1" applyBorder="1" applyAlignment="1">
      <alignment horizontal="left" vertical="top" wrapText="1"/>
    </xf>
    <xf numFmtId="0" fontId="34" fillId="6" borderId="0" xfId="0" applyFont="1" applyFill="1" applyBorder="1" applyAlignment="1">
      <alignment horizontal="left" vertical="top" wrapText="1"/>
    </xf>
    <xf numFmtId="0" fontId="34" fillId="6" borderId="69"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70" xfId="0" applyFont="1" applyFill="1" applyBorder="1" applyAlignment="1">
      <alignment horizontal="left" vertical="top" wrapText="1"/>
    </xf>
    <xf numFmtId="0" fontId="34" fillId="6" borderId="77" xfId="0" applyFont="1" applyFill="1" applyBorder="1" applyAlignment="1">
      <alignment horizontal="left" vertical="top" wrapText="1"/>
    </xf>
    <xf numFmtId="0" fontId="41" fillId="19" borderId="108" xfId="0" applyFont="1" applyFill="1" applyBorder="1" applyAlignment="1" applyProtection="1">
      <alignment horizontal="left" vertical="center" wrapText="1"/>
    </xf>
    <xf numFmtId="0" fontId="41" fillId="19" borderId="109" xfId="0" applyFont="1" applyFill="1" applyBorder="1" applyAlignment="1" applyProtection="1">
      <alignment horizontal="left" vertical="center" wrapText="1"/>
    </xf>
    <xf numFmtId="0" fontId="41" fillId="19" borderId="110" xfId="0" applyFont="1" applyFill="1" applyBorder="1" applyAlignment="1" applyProtection="1">
      <alignment horizontal="left" vertical="center" wrapText="1"/>
    </xf>
    <xf numFmtId="0" fontId="41" fillId="19" borderId="111" xfId="0" applyFont="1" applyFill="1" applyBorder="1" applyAlignment="1" applyProtection="1">
      <alignment horizontal="left" vertical="center" wrapText="1"/>
    </xf>
    <xf numFmtId="0" fontId="41" fillId="19" borderId="112" xfId="0" applyFont="1" applyFill="1" applyBorder="1" applyAlignment="1" applyProtection="1">
      <alignment horizontal="left" vertical="center" wrapText="1"/>
    </xf>
    <xf numFmtId="0" fontId="41" fillId="19" borderId="113" xfId="0" applyFont="1" applyFill="1" applyBorder="1" applyAlignment="1" applyProtection="1">
      <alignment horizontal="left" vertical="center" wrapText="1"/>
    </xf>
    <xf numFmtId="0" fontId="0" fillId="6" borderId="17" xfId="0" applyFill="1" applyBorder="1" applyAlignment="1" applyProtection="1">
      <alignment horizontal="left" vertical="center" wrapText="1"/>
    </xf>
    <xf numFmtId="0" fontId="0" fillId="6" borderId="0" xfId="0" applyFill="1" applyBorder="1" applyAlignment="1" applyProtection="1">
      <alignment horizontal="left" vertical="center" wrapText="1"/>
    </xf>
    <xf numFmtId="0" fontId="0" fillId="6" borderId="26" xfId="0" applyFill="1" applyBorder="1" applyAlignment="1" applyProtection="1">
      <alignment horizontal="left" vertical="center" wrapText="1"/>
    </xf>
    <xf numFmtId="0" fontId="0" fillId="20" borderId="19" xfId="0" applyFont="1" applyFill="1" applyBorder="1" applyAlignment="1" applyProtection="1">
      <alignment horizontal="left" vertical="center" wrapText="1"/>
    </xf>
    <xf numFmtId="0" fontId="0" fillId="20" borderId="0" xfId="0" applyFont="1" applyFill="1" applyBorder="1" applyAlignment="1" applyProtection="1">
      <alignment horizontal="left" vertical="center" wrapText="1"/>
    </xf>
    <xf numFmtId="0" fontId="0" fillId="20" borderId="20" xfId="0" applyFont="1" applyFill="1" applyBorder="1" applyAlignment="1" applyProtection="1">
      <alignment horizontal="left" vertical="center" wrapText="1"/>
    </xf>
    <xf numFmtId="0" fontId="41" fillId="19" borderId="114" xfId="0" applyFont="1" applyFill="1" applyBorder="1" applyAlignment="1" applyProtection="1">
      <alignment horizontal="left" vertical="center"/>
    </xf>
    <xf numFmtId="0" fontId="41" fillId="19" borderId="115" xfId="0" applyFont="1" applyFill="1" applyBorder="1" applyAlignment="1" applyProtection="1">
      <alignment horizontal="left" vertical="center"/>
    </xf>
    <xf numFmtId="0" fontId="41" fillId="19" borderId="116" xfId="0" applyFont="1" applyFill="1" applyBorder="1" applyAlignment="1" applyProtection="1">
      <alignment horizontal="left" vertical="center"/>
    </xf>
    <xf numFmtId="0" fontId="41" fillId="19" borderId="108" xfId="0" applyFont="1" applyFill="1" applyBorder="1" applyAlignment="1" applyProtection="1">
      <alignment horizontal="left" vertical="center"/>
    </xf>
    <xf numFmtId="0" fontId="41" fillId="19" borderId="109" xfId="0" applyFont="1" applyFill="1" applyBorder="1" applyAlignment="1" applyProtection="1">
      <alignment horizontal="left" vertical="center"/>
    </xf>
    <xf numFmtId="0" fontId="41" fillId="19" borderId="110" xfId="0" applyFont="1" applyFill="1" applyBorder="1" applyAlignment="1" applyProtection="1">
      <alignment horizontal="left" vertical="center"/>
    </xf>
    <xf numFmtId="0" fontId="0" fillId="21" borderId="114" xfId="0" applyFont="1" applyFill="1" applyBorder="1" applyAlignment="1">
      <alignment horizontal="left" vertical="top" wrapText="1"/>
    </xf>
    <xf numFmtId="0" fontId="0" fillId="21" borderId="115" xfId="0" applyFont="1" applyFill="1" applyBorder="1" applyAlignment="1">
      <alignment horizontal="left" vertical="top" wrapText="1"/>
    </xf>
    <xf numFmtId="0" fontId="0" fillId="21" borderId="116" xfId="0" applyFont="1" applyFill="1" applyBorder="1" applyAlignment="1">
      <alignment horizontal="left" vertical="top" wrapText="1"/>
    </xf>
    <xf numFmtId="0" fontId="6" fillId="18" borderId="28" xfId="0" applyFont="1" applyFill="1" applyBorder="1" applyAlignment="1">
      <alignment horizontal="center" vertical="top" wrapText="1"/>
    </xf>
    <xf numFmtId="0" fontId="6" fillId="18" borderId="29" xfId="0" applyFont="1" applyFill="1" applyBorder="1" applyAlignment="1">
      <alignment horizontal="center" vertical="top" wrapText="1"/>
    </xf>
    <xf numFmtId="0" fontId="6" fillId="18" borderId="30" xfId="0" applyFont="1" applyFill="1" applyBorder="1" applyAlignment="1">
      <alignment horizontal="center" vertical="top" wrapText="1"/>
    </xf>
    <xf numFmtId="0" fontId="3" fillId="23" borderId="41" xfId="0" applyFont="1" applyFill="1" applyBorder="1" applyAlignment="1">
      <alignment horizontal="left" vertical="top" wrapText="1"/>
    </xf>
    <xf numFmtId="0" fontId="3" fillId="23" borderId="42" xfId="0" applyFont="1" applyFill="1" applyBorder="1" applyAlignment="1">
      <alignment horizontal="left" vertical="top" wrapText="1"/>
    </xf>
    <xf numFmtId="0" fontId="3" fillId="23" borderId="43" xfId="0" applyFont="1" applyFill="1" applyBorder="1" applyAlignment="1">
      <alignment horizontal="left" vertical="top" wrapText="1"/>
    </xf>
    <xf numFmtId="0" fontId="0" fillId="20" borderId="48" xfId="0" applyFont="1" applyFill="1" applyBorder="1" applyAlignment="1">
      <alignment horizontal="left" vertical="top" wrapText="1"/>
    </xf>
    <xf numFmtId="0" fontId="0" fillId="20" borderId="47" xfId="0" applyFont="1" applyFill="1" applyBorder="1" applyAlignment="1">
      <alignment horizontal="left" vertical="top" wrapText="1"/>
    </xf>
    <xf numFmtId="0" fontId="0" fillId="20" borderId="49" xfId="0" applyFont="1" applyFill="1" applyBorder="1" applyAlignment="1">
      <alignment horizontal="left" vertical="top" wrapText="1"/>
    </xf>
    <xf numFmtId="0" fontId="0" fillId="20" borderId="51" xfId="0" applyFont="1" applyFill="1" applyBorder="1" applyAlignment="1">
      <alignment horizontal="left" vertical="top" wrapText="1"/>
    </xf>
    <xf numFmtId="0" fontId="0" fillId="20" borderId="39" xfId="0" applyFont="1" applyFill="1" applyBorder="1" applyAlignment="1">
      <alignment horizontal="left" vertical="top" wrapText="1"/>
    </xf>
    <xf numFmtId="0" fontId="0" fillId="20" borderId="52" xfId="0" applyFont="1" applyFill="1" applyBorder="1" applyAlignment="1">
      <alignment horizontal="left" vertical="top" wrapText="1"/>
    </xf>
    <xf numFmtId="0" fontId="0" fillId="21" borderId="108" xfId="0" applyFill="1" applyBorder="1" applyAlignment="1">
      <alignment horizontal="left" vertical="top" wrapText="1"/>
    </xf>
    <xf numFmtId="0" fontId="0" fillId="21" borderId="109" xfId="0" applyFill="1" applyBorder="1" applyAlignment="1">
      <alignment horizontal="left" vertical="top" wrapText="1"/>
    </xf>
    <xf numFmtId="0" fontId="0" fillId="21" borderId="110" xfId="0" applyFill="1" applyBorder="1" applyAlignment="1">
      <alignment horizontal="left" vertical="top" wrapText="1"/>
    </xf>
    <xf numFmtId="0" fontId="0" fillId="21" borderId="111" xfId="0" applyFill="1" applyBorder="1" applyAlignment="1">
      <alignment horizontal="left" vertical="top" wrapText="1"/>
    </xf>
    <xf numFmtId="0" fontId="0" fillId="21" borderId="112" xfId="0" applyFill="1" applyBorder="1" applyAlignment="1">
      <alignment horizontal="left" vertical="top" wrapText="1"/>
    </xf>
    <xf numFmtId="0" fontId="0" fillId="21" borderId="113" xfId="0" applyFill="1" applyBorder="1" applyAlignment="1">
      <alignment horizontal="left" vertical="top" wrapText="1"/>
    </xf>
    <xf numFmtId="0" fontId="10" fillId="20" borderId="114" xfId="0" applyFont="1" applyFill="1" applyBorder="1" applyAlignment="1">
      <alignment horizontal="left" vertical="top" wrapText="1"/>
    </xf>
    <xf numFmtId="0" fontId="10" fillId="20" borderId="116" xfId="0" applyFont="1" applyFill="1" applyBorder="1" applyAlignment="1">
      <alignment horizontal="left" vertical="top" wrapText="1"/>
    </xf>
    <xf numFmtId="0" fontId="1" fillId="4" borderId="0" xfId="0" applyFont="1" applyFill="1" applyAlignment="1">
      <alignment horizontal="center" vertical="center" wrapText="1"/>
    </xf>
    <xf numFmtId="0" fontId="3" fillId="2" borderId="35"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7" xfId="0" applyFont="1" applyFill="1" applyBorder="1" applyAlignment="1">
      <alignment horizontal="left" vertical="top" wrapText="1"/>
    </xf>
    <xf numFmtId="0" fontId="1" fillId="8" borderId="0" xfId="0" applyFont="1" applyFill="1" applyAlignment="1">
      <alignment horizontal="center" vertical="top" wrapText="1"/>
    </xf>
    <xf numFmtId="0" fontId="0" fillId="20" borderId="41" xfId="0" applyFont="1" applyFill="1" applyBorder="1" applyAlignment="1">
      <alignment horizontal="left" vertical="top" wrapText="1"/>
    </xf>
    <xf numFmtId="0" fontId="0" fillId="20" borderId="42" xfId="0" applyFont="1" applyFill="1" applyBorder="1" applyAlignment="1">
      <alignment horizontal="left" vertical="top" wrapText="1"/>
    </xf>
    <xf numFmtId="0" fontId="0" fillId="20" borderId="43" xfId="0" applyFont="1" applyFill="1" applyBorder="1" applyAlignment="1">
      <alignment horizontal="left" vertical="top" wrapText="1"/>
    </xf>
    <xf numFmtId="0" fontId="0" fillId="20" borderId="78" xfId="0" applyFont="1" applyFill="1" applyBorder="1" applyAlignment="1">
      <alignment horizontal="left" vertical="top" wrapText="1"/>
    </xf>
    <xf numFmtId="0" fontId="0" fillId="20" borderId="79" xfId="0" applyFont="1" applyFill="1" applyBorder="1" applyAlignment="1">
      <alignment horizontal="left" vertical="top" wrapText="1"/>
    </xf>
    <xf numFmtId="0" fontId="0" fillId="20" borderId="80" xfId="0" applyFont="1" applyFill="1" applyBorder="1" applyAlignment="1">
      <alignment horizontal="left" vertical="top" wrapText="1"/>
    </xf>
    <xf numFmtId="0" fontId="0" fillId="20" borderId="81" xfId="0" applyFont="1" applyFill="1" applyBorder="1" applyAlignment="1">
      <alignment horizontal="left" vertical="top" wrapText="1"/>
    </xf>
    <xf numFmtId="0" fontId="0" fillId="20" borderId="67" xfId="0" applyFont="1" applyFill="1" applyBorder="1" applyAlignment="1">
      <alignment horizontal="left" vertical="top" wrapText="1"/>
    </xf>
    <xf numFmtId="0" fontId="0" fillId="20" borderId="82" xfId="0" applyFont="1" applyFill="1" applyBorder="1" applyAlignment="1">
      <alignment horizontal="left" vertical="top" wrapText="1"/>
    </xf>
    <xf numFmtId="0" fontId="0" fillId="20" borderId="83" xfId="0" applyFont="1" applyFill="1" applyBorder="1" applyAlignment="1">
      <alignment horizontal="left" vertical="top" wrapText="1"/>
    </xf>
    <xf numFmtId="0" fontId="0" fillId="20" borderId="84" xfId="0" applyFont="1" applyFill="1" applyBorder="1" applyAlignment="1">
      <alignment horizontal="left" vertical="top" wrapText="1"/>
    </xf>
    <xf numFmtId="0" fontId="0" fillId="20" borderId="85" xfId="0" applyFont="1" applyFill="1" applyBorder="1" applyAlignment="1">
      <alignment horizontal="left" vertical="top" wrapText="1"/>
    </xf>
    <xf numFmtId="0" fontId="0" fillId="20" borderId="108" xfId="0" applyFont="1" applyFill="1" applyBorder="1" applyAlignment="1" applyProtection="1">
      <alignment horizontal="left" vertical="top" wrapText="1"/>
    </xf>
    <xf numFmtId="0" fontId="0" fillId="20" borderId="109" xfId="0" applyFont="1" applyFill="1" applyBorder="1" applyAlignment="1" applyProtection="1">
      <alignment horizontal="left" vertical="top" wrapText="1"/>
    </xf>
    <xf numFmtId="0" fontId="0" fillId="20" borderId="110" xfId="0" applyFont="1" applyFill="1" applyBorder="1" applyAlignment="1" applyProtection="1">
      <alignment horizontal="left" vertical="top" wrapText="1"/>
    </xf>
    <xf numFmtId="0" fontId="0" fillId="20" borderId="111" xfId="0" applyFont="1" applyFill="1" applyBorder="1" applyAlignment="1" applyProtection="1">
      <alignment horizontal="left" vertical="top" wrapText="1"/>
    </xf>
    <xf numFmtId="0" fontId="0" fillId="20" borderId="112" xfId="0" applyFont="1" applyFill="1" applyBorder="1" applyAlignment="1" applyProtection="1">
      <alignment horizontal="left" vertical="top" wrapText="1"/>
    </xf>
    <xf numFmtId="0" fontId="0" fillId="20" borderId="113" xfId="0" applyFont="1" applyFill="1" applyBorder="1" applyAlignment="1" applyProtection="1">
      <alignment horizontal="left" vertical="top" wrapText="1"/>
    </xf>
    <xf numFmtId="0" fontId="0" fillId="20" borderId="46" xfId="0" applyFont="1" applyFill="1" applyBorder="1" applyAlignment="1">
      <alignment horizontal="left" vertical="top" wrapText="1"/>
    </xf>
    <xf numFmtId="0" fontId="0" fillId="20" borderId="0" xfId="0" applyFont="1" applyFill="1" applyBorder="1" applyAlignment="1">
      <alignment horizontal="left" vertical="top" wrapText="1"/>
    </xf>
    <xf numFmtId="0" fontId="0" fillId="20" borderId="50" xfId="0" applyFont="1" applyFill="1" applyBorder="1" applyAlignment="1">
      <alignment horizontal="left" vertical="top" wrapText="1"/>
    </xf>
    <xf numFmtId="0" fontId="0" fillId="20" borderId="114" xfId="0" applyFont="1" applyFill="1" applyBorder="1" applyAlignment="1">
      <alignment horizontal="left" vertical="top" wrapText="1"/>
    </xf>
    <xf numFmtId="0" fontId="0" fillId="20" borderId="116" xfId="0" applyFont="1" applyFill="1" applyBorder="1" applyAlignment="1">
      <alignment horizontal="left" vertical="top" wrapText="1"/>
    </xf>
    <xf numFmtId="0" fontId="0" fillId="20" borderId="119" xfId="0" applyFont="1" applyFill="1" applyBorder="1" applyAlignment="1">
      <alignment horizontal="left" vertical="top" wrapText="1"/>
    </xf>
    <xf numFmtId="0" fontId="0" fillId="20" borderId="117" xfId="0" applyFont="1" applyFill="1" applyBorder="1" applyAlignment="1">
      <alignment horizontal="left" vertical="top" wrapText="1"/>
    </xf>
    <xf numFmtId="0" fontId="0" fillId="20" borderId="115" xfId="0" applyFont="1" applyFill="1" applyBorder="1" applyAlignment="1">
      <alignment horizontal="left" vertical="top" wrapText="1"/>
    </xf>
    <xf numFmtId="0" fontId="0" fillId="20" borderId="108" xfId="0" applyFont="1" applyFill="1" applyBorder="1" applyAlignment="1">
      <alignment horizontal="left" vertical="top" wrapText="1"/>
    </xf>
    <xf numFmtId="0" fontId="0" fillId="20" borderId="109" xfId="0" applyFont="1" applyFill="1" applyBorder="1" applyAlignment="1">
      <alignment horizontal="left" vertical="top" wrapText="1"/>
    </xf>
    <xf numFmtId="0" fontId="0" fillId="20" borderId="110" xfId="0" applyFont="1" applyFill="1" applyBorder="1" applyAlignment="1">
      <alignment horizontal="left" vertical="top" wrapText="1"/>
    </xf>
    <xf numFmtId="0" fontId="0" fillId="20" borderId="111" xfId="0" applyFont="1" applyFill="1" applyBorder="1" applyAlignment="1">
      <alignment horizontal="left" vertical="top" wrapText="1"/>
    </xf>
    <xf numFmtId="0" fontId="0" fillId="20" borderId="112" xfId="0" applyFont="1" applyFill="1" applyBorder="1" applyAlignment="1">
      <alignment horizontal="left" vertical="top" wrapText="1"/>
    </xf>
    <xf numFmtId="0" fontId="0" fillId="20" borderId="113" xfId="0" applyFont="1" applyFill="1" applyBorder="1" applyAlignment="1">
      <alignment horizontal="left" vertical="top" wrapText="1"/>
    </xf>
    <xf numFmtId="0" fontId="0" fillId="20" borderId="120" xfId="0" applyFont="1" applyFill="1" applyBorder="1" applyAlignment="1">
      <alignment horizontal="left" vertical="top" wrapText="1"/>
    </xf>
    <xf numFmtId="0" fontId="0" fillId="20" borderId="118" xfId="0" applyFont="1" applyFill="1" applyBorder="1" applyAlignment="1">
      <alignment horizontal="left" vertical="top" wrapText="1"/>
    </xf>
    <xf numFmtId="0" fontId="40" fillId="2" borderId="13" xfId="0" quotePrefix="1" applyFont="1" applyFill="1" applyBorder="1" applyAlignment="1">
      <alignment horizontal="left" vertical="center" wrapText="1" indent="1"/>
    </xf>
    <xf numFmtId="0" fontId="0" fillId="2" borderId="14" xfId="0" quotePrefix="1" applyFont="1" applyFill="1" applyBorder="1" applyAlignment="1">
      <alignment horizontal="left" vertical="center" wrapText="1" indent="1"/>
    </xf>
    <xf numFmtId="0" fontId="0" fillId="2" borderId="15" xfId="0" quotePrefix="1" applyFont="1" applyFill="1" applyBorder="1" applyAlignment="1">
      <alignment horizontal="left" vertical="center" wrapText="1" indent="1"/>
    </xf>
    <xf numFmtId="0" fontId="40" fillId="2" borderId="13" xfId="0" quotePrefix="1" applyFont="1" applyFill="1" applyBorder="1" applyAlignment="1">
      <alignment horizontal="left" vertical="center" indent="1"/>
    </xf>
    <xf numFmtId="0" fontId="0" fillId="2" borderId="14" xfId="0" quotePrefix="1" applyFont="1" applyFill="1" applyBorder="1" applyAlignment="1">
      <alignment horizontal="left" vertical="center" indent="1"/>
    </xf>
    <xf numFmtId="0" fontId="0" fillId="2" borderId="15" xfId="0" quotePrefix="1" applyFont="1" applyFill="1" applyBorder="1" applyAlignment="1">
      <alignment horizontal="left" vertical="center" indent="1"/>
    </xf>
    <xf numFmtId="0" fontId="3" fillId="15" borderId="13" xfId="0" applyFont="1" applyFill="1" applyBorder="1" applyAlignment="1">
      <alignment horizontal="center" vertical="center"/>
    </xf>
    <xf numFmtId="0" fontId="3" fillId="15" borderId="14" xfId="0" applyFont="1" applyFill="1" applyBorder="1" applyAlignment="1">
      <alignment horizontal="center" vertical="center"/>
    </xf>
    <xf numFmtId="0" fontId="3" fillId="15" borderId="15" xfId="0" applyFont="1" applyFill="1" applyBorder="1" applyAlignment="1">
      <alignment horizontal="center" vertical="center"/>
    </xf>
    <xf numFmtId="0" fontId="3" fillId="14" borderId="13"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5" xfId="0" applyFont="1" applyFill="1" applyBorder="1" applyAlignment="1">
      <alignment horizontal="center" vertical="center"/>
    </xf>
    <xf numFmtId="0" fontId="0" fillId="2" borderId="13" xfId="0" quotePrefix="1" applyFill="1" applyBorder="1" applyAlignment="1">
      <alignment horizontal="left" vertical="center" indent="1"/>
    </xf>
    <xf numFmtId="0" fontId="0" fillId="2" borderId="14" xfId="0" quotePrefix="1" applyFill="1" applyBorder="1" applyAlignment="1">
      <alignment horizontal="left" vertical="center" indent="1"/>
    </xf>
    <xf numFmtId="0" fontId="0" fillId="2" borderId="15" xfId="0" quotePrefix="1" applyFill="1" applyBorder="1" applyAlignment="1">
      <alignment horizontal="left" vertical="center" indent="1"/>
    </xf>
    <xf numFmtId="0" fontId="21" fillId="4" borderId="0" xfId="0" applyFont="1" applyFill="1" applyAlignment="1" applyProtection="1">
      <alignment horizontal="center" vertical="center" wrapText="1"/>
    </xf>
    <xf numFmtId="0" fontId="41" fillId="13" borderId="13" xfId="0" applyFont="1" applyFill="1" applyBorder="1" applyAlignment="1">
      <alignment horizontal="center" vertical="center"/>
    </xf>
    <xf numFmtId="0" fontId="41" fillId="13" borderId="14" xfId="0" applyFont="1" applyFill="1" applyBorder="1" applyAlignment="1">
      <alignment horizontal="center" vertical="center"/>
    </xf>
    <xf numFmtId="0" fontId="41" fillId="13" borderId="15" xfId="0" applyFont="1" applyFill="1" applyBorder="1" applyAlignment="1">
      <alignment horizontal="center" vertical="center"/>
    </xf>
    <xf numFmtId="0" fontId="0" fillId="2" borderId="13" xfId="0" quotePrefix="1" applyFill="1" applyBorder="1" applyAlignment="1">
      <alignment horizontal="left" vertical="center" wrapText="1" indent="1"/>
    </xf>
    <xf numFmtId="0" fontId="0" fillId="2" borderId="14" xfId="0" quotePrefix="1" applyFill="1" applyBorder="1" applyAlignment="1">
      <alignment horizontal="left" vertical="center" wrapText="1" indent="1"/>
    </xf>
    <xf numFmtId="0" fontId="0" fillId="2" borderId="15" xfId="0" quotePrefix="1" applyFill="1" applyBorder="1" applyAlignment="1">
      <alignment horizontal="left" vertical="center" wrapText="1" indent="1"/>
    </xf>
    <xf numFmtId="0" fontId="0" fillId="2" borderId="0" xfId="0" applyFill="1" applyBorder="1" applyAlignment="1">
      <alignment vertical="center"/>
    </xf>
    <xf numFmtId="0" fontId="0" fillId="3" borderId="0" xfId="0" applyFill="1" applyAlignment="1">
      <alignment horizontal="left"/>
    </xf>
  </cellXfs>
  <cellStyles count="3">
    <cellStyle name="Hipervínculo" xfId="2" builtinId="8"/>
    <cellStyle name="Normal" xfId="0" builtinId="0"/>
    <cellStyle name="Porcentaje" xfId="1" builtinId="5"/>
  </cellStyles>
  <dxfs count="48">
    <dxf>
      <fill>
        <patternFill>
          <bgColor rgb="FFFA3E4B"/>
        </patternFill>
      </fill>
    </dxf>
    <dxf>
      <fill>
        <patternFill>
          <bgColor rgb="FFFCB53B"/>
        </patternFill>
      </fill>
    </dxf>
    <dxf>
      <fill>
        <patternFill>
          <bgColor rgb="FF17B987"/>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ont>
        <color theme="0"/>
      </font>
      <fill>
        <patternFill>
          <bgColor rgb="FFFA3E4B"/>
        </patternFill>
      </fill>
    </dxf>
    <dxf>
      <fill>
        <patternFill>
          <bgColor rgb="FFFCB53B"/>
        </patternFill>
      </fill>
    </dxf>
    <dxf>
      <fill>
        <patternFill>
          <bgColor rgb="FF17B987"/>
        </patternFill>
      </fill>
    </dxf>
  </dxfs>
  <tableStyles count="0" defaultTableStyle="TableStyleMedium2" defaultPivotStyle="PivotStyleLight16"/>
  <colors>
    <mruColors>
      <color rgb="FF17B987"/>
      <color rgb="FFFFB53B"/>
      <color rgb="FFF3E1ED"/>
      <color rgb="FFF59683"/>
      <color rgb="FFF1EBC7"/>
      <color rgb="FFD1BE48"/>
      <color rgb="FFB8E0D6"/>
      <color rgb="FFBE5E9D"/>
      <color rgb="FF4FBAB8"/>
      <color rgb="FF4069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1.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Modelo Estratificaci&#243;n_P1'!C397"/><Relationship Id="rId18" Type="http://schemas.openxmlformats.org/officeDocument/2006/relationships/hyperlink" Target="#'Modelo Estratificaci&#243;n_P1'!C307"/><Relationship Id="rId26" Type="http://schemas.openxmlformats.org/officeDocument/2006/relationships/hyperlink" Target="#'Modelo Estratificaci&#243;n_P1'!C335"/><Relationship Id="rId3" Type="http://schemas.openxmlformats.org/officeDocument/2006/relationships/image" Target="../media/image4.emf"/><Relationship Id="rId21" Type="http://schemas.openxmlformats.org/officeDocument/2006/relationships/hyperlink" Target="#'Modelo Estratificaci&#243;n_P1'!C90"/><Relationship Id="rId7" Type="http://schemas.openxmlformats.org/officeDocument/2006/relationships/hyperlink" Target="#'Modelo Estratificaci&#243;n_P1'!E39"/><Relationship Id="rId12" Type="http://schemas.openxmlformats.org/officeDocument/2006/relationships/hyperlink" Target="#'Modelo Estratificaci&#243;n_P1'!C349"/><Relationship Id="rId17" Type="http://schemas.openxmlformats.org/officeDocument/2006/relationships/hyperlink" Target="#'Modelo Estratificaci&#243;n_P1'!C287"/><Relationship Id="rId25" Type="http://schemas.openxmlformats.org/officeDocument/2006/relationships/hyperlink" Target="#'Modelo Estratificaci&#243;n_P1'!C78"/><Relationship Id="rId2" Type="http://schemas.openxmlformats.org/officeDocument/2006/relationships/image" Target="../media/image3.png"/><Relationship Id="rId16" Type="http://schemas.openxmlformats.org/officeDocument/2006/relationships/hyperlink" Target="#'Modelo Estratificaci&#243;n_P1'!C266"/><Relationship Id="rId20" Type="http://schemas.openxmlformats.org/officeDocument/2006/relationships/hyperlink" Target="#'Modelo Estratificaci&#243;n_P1'!C63"/><Relationship Id="rId1" Type="http://schemas.openxmlformats.org/officeDocument/2006/relationships/image" Target="../media/image1.png"/><Relationship Id="rId6" Type="http://schemas.openxmlformats.org/officeDocument/2006/relationships/image" Target="../media/image7.png"/><Relationship Id="rId11" Type="http://schemas.openxmlformats.org/officeDocument/2006/relationships/image" Target="../media/image9.png"/><Relationship Id="rId24" Type="http://schemas.openxmlformats.org/officeDocument/2006/relationships/hyperlink" Target="#'Modelo Estratificaci&#243;n_P1'!E187"/><Relationship Id="rId5" Type="http://schemas.openxmlformats.org/officeDocument/2006/relationships/image" Target="../media/image6.png"/><Relationship Id="rId15" Type="http://schemas.openxmlformats.org/officeDocument/2006/relationships/hyperlink" Target="#'Modelo Estratificaci&#243;n_P1'!C234"/><Relationship Id="rId23" Type="http://schemas.openxmlformats.org/officeDocument/2006/relationships/hyperlink" Target="#'Modelo Estratificaci&#243;n_P1'!E180"/><Relationship Id="rId10" Type="http://schemas.openxmlformats.org/officeDocument/2006/relationships/hyperlink" Target="#'Modelo Estratificaci&#243;n_P1'!C323"/><Relationship Id="rId19" Type="http://schemas.openxmlformats.org/officeDocument/2006/relationships/hyperlink" Target="#'Modelo Estratificaci&#243;n_P1'!C62"/><Relationship Id="rId4" Type="http://schemas.openxmlformats.org/officeDocument/2006/relationships/image" Target="../media/image5.png"/><Relationship Id="rId9" Type="http://schemas.openxmlformats.org/officeDocument/2006/relationships/hyperlink" Target="#'Modelo Estratificaci&#243;n_P1'!C51"/><Relationship Id="rId14" Type="http://schemas.openxmlformats.org/officeDocument/2006/relationships/hyperlink" Target="#'Modelo Estratificaci&#243;n_P1'!C218"/><Relationship Id="rId22" Type="http://schemas.openxmlformats.org/officeDocument/2006/relationships/hyperlink" Target="#'Modelo Estratificaci&#243;n_P1'!C122"/><Relationship Id="rId27" Type="http://schemas.openxmlformats.org/officeDocument/2006/relationships/hyperlink" Target="#'Modelo Estratificaci&#243;n_P1'!C386"/></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66675</xdr:colOff>
      <xdr:row>3</xdr:row>
      <xdr:rowOff>9525</xdr:rowOff>
    </xdr:from>
    <xdr:ext cx="1952625" cy="762000"/>
    <xdr:pic>
      <xdr:nvPicPr>
        <xdr:cNvPr id="2" name="Picture 6"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581025"/>
          <a:ext cx="19526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38100</xdr:colOff>
      <xdr:row>7</xdr:row>
      <xdr:rowOff>180975</xdr:rowOff>
    </xdr:from>
    <xdr:to>
      <xdr:col>9</xdr:col>
      <xdr:colOff>180975</xdr:colOff>
      <xdr:row>9</xdr:row>
      <xdr:rowOff>152399</xdr:rowOff>
    </xdr:to>
    <xdr:grpSp>
      <xdr:nvGrpSpPr>
        <xdr:cNvPr id="3" name="Grupo 2"/>
        <xdr:cNvGrpSpPr/>
      </xdr:nvGrpSpPr>
      <xdr:grpSpPr>
        <a:xfrm>
          <a:off x="5372100" y="1562100"/>
          <a:ext cx="1666875" cy="400049"/>
          <a:chOff x="6248400" y="5920590"/>
          <a:chExt cx="2695686" cy="632610"/>
        </a:xfrm>
      </xdr:grpSpPr>
      <xdr:sp macro="" textlink="">
        <xdr:nvSpPr>
          <xdr:cNvPr id="4" name="object 33"/>
          <xdr:cNvSpPr/>
        </xdr:nvSpPr>
        <xdr:spPr>
          <a:xfrm>
            <a:off x="6883284" y="6446847"/>
            <a:ext cx="63119" cy="106352"/>
          </a:xfrm>
          <a:custGeom>
            <a:avLst/>
            <a:gdLst/>
            <a:ahLst/>
            <a:cxnLst/>
            <a:rect l="l" t="t" r="r" b="b"/>
            <a:pathLst>
              <a:path w="64655" h="108940">
                <a:moveTo>
                  <a:pt x="10864" y="99535"/>
                </a:moveTo>
                <a:lnTo>
                  <a:pt x="19967" y="106537"/>
                </a:lnTo>
                <a:lnTo>
                  <a:pt x="32169" y="108940"/>
                </a:lnTo>
                <a:lnTo>
                  <a:pt x="47230" y="105486"/>
                </a:lnTo>
                <a:lnTo>
                  <a:pt x="57851" y="95637"/>
                </a:lnTo>
                <a:lnTo>
                  <a:pt x="63189" y="83115"/>
                </a:lnTo>
                <a:lnTo>
                  <a:pt x="64655" y="71704"/>
                </a:lnTo>
                <a:lnTo>
                  <a:pt x="58445" y="71704"/>
                </a:lnTo>
                <a:lnTo>
                  <a:pt x="58372" y="73635"/>
                </a:lnTo>
                <a:lnTo>
                  <a:pt x="55760" y="85738"/>
                </a:lnTo>
                <a:lnTo>
                  <a:pt x="48003" y="98188"/>
                </a:lnTo>
                <a:lnTo>
                  <a:pt x="33197" y="103911"/>
                </a:lnTo>
                <a:lnTo>
                  <a:pt x="27252" y="103283"/>
                </a:lnTo>
                <a:lnTo>
                  <a:pt x="17035" y="97651"/>
                </a:lnTo>
                <a:lnTo>
                  <a:pt x="10567" y="86967"/>
                </a:lnTo>
                <a:lnTo>
                  <a:pt x="7178" y="72200"/>
                </a:lnTo>
                <a:lnTo>
                  <a:pt x="6197" y="54317"/>
                </a:lnTo>
                <a:lnTo>
                  <a:pt x="6426" y="45449"/>
                </a:lnTo>
                <a:lnTo>
                  <a:pt x="8666" y="28726"/>
                </a:lnTo>
                <a:lnTo>
                  <a:pt x="13697" y="15979"/>
                </a:lnTo>
                <a:lnTo>
                  <a:pt x="22007" y="7855"/>
                </a:lnTo>
                <a:lnTo>
                  <a:pt x="34086" y="5003"/>
                </a:lnTo>
                <a:lnTo>
                  <a:pt x="45401" y="7865"/>
                </a:lnTo>
                <a:lnTo>
                  <a:pt x="54207" y="17865"/>
                </a:lnTo>
                <a:lnTo>
                  <a:pt x="57111" y="32029"/>
                </a:lnTo>
                <a:lnTo>
                  <a:pt x="63309" y="32029"/>
                </a:lnTo>
                <a:lnTo>
                  <a:pt x="63051" y="27679"/>
                </a:lnTo>
                <a:lnTo>
                  <a:pt x="59693" y="15582"/>
                </a:lnTo>
                <a:lnTo>
                  <a:pt x="50681" y="4715"/>
                </a:lnTo>
                <a:lnTo>
                  <a:pt x="33794" y="0"/>
                </a:lnTo>
                <a:lnTo>
                  <a:pt x="32986" y="7"/>
                </a:lnTo>
                <a:lnTo>
                  <a:pt x="20365" y="2727"/>
                </a:lnTo>
                <a:lnTo>
                  <a:pt x="11036" y="10010"/>
                </a:lnTo>
                <a:lnTo>
                  <a:pt x="4718" y="21394"/>
                </a:lnTo>
                <a:lnTo>
                  <a:pt x="1133" y="36411"/>
                </a:lnTo>
                <a:lnTo>
                  <a:pt x="0" y="54597"/>
                </a:lnTo>
                <a:lnTo>
                  <a:pt x="1095" y="72971"/>
                </a:lnTo>
                <a:lnTo>
                  <a:pt x="4644" y="88243"/>
                </a:lnTo>
                <a:lnTo>
                  <a:pt x="10864" y="99535"/>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5" name="object 32"/>
          <xdr:cNvSpPr/>
        </xdr:nvSpPr>
        <xdr:spPr>
          <a:xfrm>
            <a:off x="7051185" y="6446841"/>
            <a:ext cx="66393" cy="106352"/>
          </a:xfrm>
          <a:custGeom>
            <a:avLst/>
            <a:gdLst/>
            <a:ahLst/>
            <a:cxnLst/>
            <a:rect l="l" t="t" r="r" b="b"/>
            <a:pathLst>
              <a:path w="68008" h="108940">
                <a:moveTo>
                  <a:pt x="34523" y="108937"/>
                </a:moveTo>
                <a:lnTo>
                  <a:pt x="43702" y="107594"/>
                </a:lnTo>
                <a:lnTo>
                  <a:pt x="52719" y="102855"/>
                </a:lnTo>
                <a:lnTo>
                  <a:pt x="60494" y="93343"/>
                </a:lnTo>
                <a:lnTo>
                  <a:pt x="65950" y="77678"/>
                </a:lnTo>
                <a:lnTo>
                  <a:pt x="68008" y="54482"/>
                </a:lnTo>
                <a:lnTo>
                  <a:pt x="68003" y="53155"/>
                </a:lnTo>
                <a:lnTo>
                  <a:pt x="66358" y="32325"/>
                </a:lnTo>
                <a:lnTo>
                  <a:pt x="61911" y="17229"/>
                </a:lnTo>
                <a:lnTo>
                  <a:pt x="54890" y="7234"/>
                </a:lnTo>
                <a:lnTo>
                  <a:pt x="45526" y="1702"/>
                </a:lnTo>
                <a:lnTo>
                  <a:pt x="34048" y="0"/>
                </a:lnTo>
                <a:lnTo>
                  <a:pt x="33376" y="5"/>
                </a:lnTo>
                <a:lnTo>
                  <a:pt x="22615" y="1913"/>
                </a:lnTo>
                <a:lnTo>
                  <a:pt x="13426" y="7680"/>
                </a:lnTo>
                <a:lnTo>
                  <a:pt x="6280" y="17942"/>
                </a:lnTo>
                <a:lnTo>
                  <a:pt x="1648" y="33331"/>
                </a:lnTo>
                <a:lnTo>
                  <a:pt x="0" y="54482"/>
                </a:lnTo>
                <a:lnTo>
                  <a:pt x="5" y="55857"/>
                </a:lnTo>
                <a:lnTo>
                  <a:pt x="1746" y="76656"/>
                </a:lnTo>
                <a:lnTo>
                  <a:pt x="6368" y="91730"/>
                </a:lnTo>
                <a:lnTo>
                  <a:pt x="13523" y="101714"/>
                </a:lnTo>
                <a:lnTo>
                  <a:pt x="17210" y="97701"/>
                </a:lnTo>
                <a:lnTo>
                  <a:pt x="10609" y="87180"/>
                </a:lnTo>
                <a:lnTo>
                  <a:pt x="7148" y="72504"/>
                </a:lnTo>
                <a:lnTo>
                  <a:pt x="6146" y="54482"/>
                </a:lnTo>
                <a:lnTo>
                  <a:pt x="6396" y="45607"/>
                </a:lnTo>
                <a:lnTo>
                  <a:pt x="8722" y="29071"/>
                </a:lnTo>
                <a:lnTo>
                  <a:pt x="13829" y="16245"/>
                </a:lnTo>
                <a:lnTo>
                  <a:pt x="22133" y="7950"/>
                </a:lnTo>
                <a:lnTo>
                  <a:pt x="34048" y="5003"/>
                </a:lnTo>
                <a:lnTo>
                  <a:pt x="40302" y="5679"/>
                </a:lnTo>
                <a:lnTo>
                  <a:pt x="50604" y="11320"/>
                </a:lnTo>
                <a:lnTo>
                  <a:pt x="57236" y="21936"/>
                </a:lnTo>
                <a:lnTo>
                  <a:pt x="60784" y="36624"/>
                </a:lnTo>
                <a:lnTo>
                  <a:pt x="61836" y="54482"/>
                </a:lnTo>
                <a:lnTo>
                  <a:pt x="61559" y="64396"/>
                </a:lnTo>
                <a:lnTo>
                  <a:pt x="59028" y="81858"/>
                </a:lnTo>
                <a:lnTo>
                  <a:pt x="53715" y="94191"/>
                </a:lnTo>
                <a:lnTo>
                  <a:pt x="45446" y="101509"/>
                </a:lnTo>
                <a:lnTo>
                  <a:pt x="34523" y="108937"/>
                </a:lnTo>
                <a:close/>
              </a:path>
              <a:path w="68008" h="108940">
                <a:moveTo>
                  <a:pt x="17210" y="97701"/>
                </a:moveTo>
                <a:lnTo>
                  <a:pt x="13523" y="101714"/>
                </a:lnTo>
                <a:lnTo>
                  <a:pt x="22866" y="107239"/>
                </a:lnTo>
                <a:lnTo>
                  <a:pt x="34048" y="108940"/>
                </a:lnTo>
                <a:lnTo>
                  <a:pt x="34523" y="108937"/>
                </a:lnTo>
                <a:lnTo>
                  <a:pt x="45446" y="101509"/>
                </a:lnTo>
                <a:lnTo>
                  <a:pt x="34048" y="103924"/>
                </a:lnTo>
                <a:lnTo>
                  <a:pt x="27633" y="103257"/>
                </a:lnTo>
                <a:lnTo>
                  <a:pt x="17210" y="97701"/>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6" name="object 31"/>
          <xdr:cNvSpPr/>
        </xdr:nvSpPr>
        <xdr:spPr>
          <a:xfrm>
            <a:off x="7226676" y="6448584"/>
            <a:ext cx="59251" cy="102906"/>
          </a:xfrm>
          <a:custGeom>
            <a:avLst/>
            <a:gdLst/>
            <a:ahLst/>
            <a:cxnLst/>
            <a:rect l="l" t="t" r="r" b="b"/>
            <a:pathLst>
              <a:path w="60693" h="105409">
                <a:moveTo>
                  <a:pt x="0" y="0"/>
                </a:moveTo>
                <a:lnTo>
                  <a:pt x="0" y="105410"/>
                </a:lnTo>
                <a:lnTo>
                  <a:pt x="6210" y="105410"/>
                </a:lnTo>
                <a:lnTo>
                  <a:pt x="6210" y="9715"/>
                </a:lnTo>
                <a:lnTo>
                  <a:pt x="6502" y="9715"/>
                </a:lnTo>
                <a:lnTo>
                  <a:pt x="52539" y="105410"/>
                </a:lnTo>
                <a:lnTo>
                  <a:pt x="60693" y="105410"/>
                </a:lnTo>
                <a:lnTo>
                  <a:pt x="60693" y="0"/>
                </a:lnTo>
                <a:lnTo>
                  <a:pt x="54482" y="0"/>
                </a:lnTo>
                <a:lnTo>
                  <a:pt x="54482" y="95669"/>
                </a:lnTo>
                <a:lnTo>
                  <a:pt x="54190" y="95669"/>
                </a:lnTo>
                <a:lnTo>
                  <a:pt x="8254" y="0"/>
                </a:lnTo>
                <a:lnTo>
                  <a:pt x="0" y="0"/>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7" name="object 30"/>
          <xdr:cNvSpPr/>
        </xdr:nvSpPr>
        <xdr:spPr>
          <a:xfrm>
            <a:off x="7394567" y="6446835"/>
            <a:ext cx="59226" cy="106365"/>
          </a:xfrm>
          <a:custGeom>
            <a:avLst/>
            <a:gdLst/>
            <a:ahLst/>
            <a:cxnLst/>
            <a:rect l="l" t="t" r="r" b="b"/>
            <a:pathLst>
              <a:path w="60667" h="108953">
                <a:moveTo>
                  <a:pt x="20101" y="102152"/>
                </a:moveTo>
                <a:lnTo>
                  <a:pt x="9796" y="93643"/>
                </a:lnTo>
                <a:lnTo>
                  <a:pt x="6197" y="80175"/>
                </a:lnTo>
                <a:lnTo>
                  <a:pt x="6197" y="74688"/>
                </a:lnTo>
                <a:lnTo>
                  <a:pt x="0" y="74688"/>
                </a:lnTo>
                <a:lnTo>
                  <a:pt x="70" y="83641"/>
                </a:lnTo>
                <a:lnTo>
                  <a:pt x="3107" y="94773"/>
                </a:lnTo>
                <a:lnTo>
                  <a:pt x="12336" y="104675"/>
                </a:lnTo>
                <a:lnTo>
                  <a:pt x="30111" y="108953"/>
                </a:lnTo>
                <a:lnTo>
                  <a:pt x="35069" y="108630"/>
                </a:lnTo>
                <a:lnTo>
                  <a:pt x="48093" y="103997"/>
                </a:lnTo>
                <a:lnTo>
                  <a:pt x="57225" y="94180"/>
                </a:lnTo>
                <a:lnTo>
                  <a:pt x="60667" y="79578"/>
                </a:lnTo>
                <a:lnTo>
                  <a:pt x="59106" y="69133"/>
                </a:lnTo>
                <a:lnTo>
                  <a:pt x="51853" y="59074"/>
                </a:lnTo>
                <a:lnTo>
                  <a:pt x="39268" y="52692"/>
                </a:lnTo>
                <a:lnTo>
                  <a:pt x="23609" y="47205"/>
                </a:lnTo>
                <a:lnTo>
                  <a:pt x="23447" y="47150"/>
                </a:lnTo>
                <a:lnTo>
                  <a:pt x="12383" y="40204"/>
                </a:lnTo>
                <a:lnTo>
                  <a:pt x="8102" y="26898"/>
                </a:lnTo>
                <a:lnTo>
                  <a:pt x="9234" y="18592"/>
                </a:lnTo>
                <a:lnTo>
                  <a:pt x="17545" y="8051"/>
                </a:lnTo>
                <a:lnTo>
                  <a:pt x="30708" y="5016"/>
                </a:lnTo>
                <a:lnTo>
                  <a:pt x="38785" y="6153"/>
                </a:lnTo>
                <a:lnTo>
                  <a:pt x="48915" y="14262"/>
                </a:lnTo>
                <a:lnTo>
                  <a:pt x="52133" y="28638"/>
                </a:lnTo>
                <a:lnTo>
                  <a:pt x="58331" y="28638"/>
                </a:lnTo>
                <a:lnTo>
                  <a:pt x="58259" y="25929"/>
                </a:lnTo>
                <a:lnTo>
                  <a:pt x="54679" y="12092"/>
                </a:lnTo>
                <a:lnTo>
                  <a:pt x="45425" y="3165"/>
                </a:lnTo>
                <a:lnTo>
                  <a:pt x="30111" y="0"/>
                </a:lnTo>
                <a:lnTo>
                  <a:pt x="28557" y="31"/>
                </a:lnTo>
                <a:lnTo>
                  <a:pt x="14678" y="3774"/>
                </a:lnTo>
                <a:lnTo>
                  <a:pt x="5345" y="13186"/>
                </a:lnTo>
                <a:lnTo>
                  <a:pt x="1930" y="27457"/>
                </a:lnTo>
                <a:lnTo>
                  <a:pt x="3243" y="36636"/>
                </a:lnTo>
                <a:lnTo>
                  <a:pt x="10359" y="46738"/>
                </a:lnTo>
                <a:lnTo>
                  <a:pt x="23317" y="53301"/>
                </a:lnTo>
                <a:lnTo>
                  <a:pt x="35293" y="57416"/>
                </a:lnTo>
                <a:lnTo>
                  <a:pt x="40085" y="59256"/>
                </a:lnTo>
                <a:lnTo>
                  <a:pt x="50638" y="66675"/>
                </a:lnTo>
                <a:lnTo>
                  <a:pt x="54470" y="80035"/>
                </a:lnTo>
                <a:lnTo>
                  <a:pt x="52637" y="89626"/>
                </a:lnTo>
                <a:lnTo>
                  <a:pt x="44140" y="99964"/>
                </a:lnTo>
                <a:lnTo>
                  <a:pt x="30111" y="103924"/>
                </a:lnTo>
                <a:lnTo>
                  <a:pt x="20101" y="102152"/>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8" name="object 29"/>
          <xdr:cNvSpPr/>
        </xdr:nvSpPr>
        <xdr:spPr>
          <a:xfrm>
            <a:off x="7562187" y="6448578"/>
            <a:ext cx="57069" cy="104617"/>
          </a:xfrm>
          <a:custGeom>
            <a:avLst/>
            <a:gdLst/>
            <a:ahLst/>
            <a:cxnLst/>
            <a:rect l="l" t="t" r="r" b="b"/>
            <a:pathLst>
              <a:path w="58458" h="107162">
                <a:moveTo>
                  <a:pt x="52235" y="0"/>
                </a:moveTo>
                <a:lnTo>
                  <a:pt x="52235" y="77482"/>
                </a:lnTo>
                <a:lnTo>
                  <a:pt x="50810" y="87460"/>
                </a:lnTo>
                <a:lnTo>
                  <a:pt x="43219" y="98202"/>
                </a:lnTo>
                <a:lnTo>
                  <a:pt x="29222" y="102133"/>
                </a:lnTo>
                <a:lnTo>
                  <a:pt x="18808" y="100403"/>
                </a:lnTo>
                <a:lnTo>
                  <a:pt x="9180" y="91831"/>
                </a:lnTo>
                <a:lnTo>
                  <a:pt x="6197" y="77482"/>
                </a:lnTo>
                <a:lnTo>
                  <a:pt x="6197" y="0"/>
                </a:lnTo>
                <a:lnTo>
                  <a:pt x="0" y="0"/>
                </a:lnTo>
                <a:lnTo>
                  <a:pt x="0" y="76314"/>
                </a:lnTo>
                <a:lnTo>
                  <a:pt x="452" y="83525"/>
                </a:lnTo>
                <a:lnTo>
                  <a:pt x="6139" y="98153"/>
                </a:lnTo>
                <a:lnTo>
                  <a:pt x="16508" y="105284"/>
                </a:lnTo>
                <a:lnTo>
                  <a:pt x="29222" y="107162"/>
                </a:lnTo>
                <a:lnTo>
                  <a:pt x="33744" y="106924"/>
                </a:lnTo>
                <a:lnTo>
                  <a:pt x="45909" y="103096"/>
                </a:lnTo>
                <a:lnTo>
                  <a:pt x="54930" y="93404"/>
                </a:lnTo>
                <a:lnTo>
                  <a:pt x="58458" y="76314"/>
                </a:lnTo>
                <a:lnTo>
                  <a:pt x="58458" y="0"/>
                </a:lnTo>
                <a:lnTo>
                  <a:pt x="52235" y="0"/>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9" name="object 28"/>
          <xdr:cNvSpPr/>
        </xdr:nvSpPr>
        <xdr:spPr>
          <a:xfrm>
            <a:off x="7731376" y="6448584"/>
            <a:ext cx="49135" cy="102906"/>
          </a:xfrm>
          <a:custGeom>
            <a:avLst/>
            <a:gdLst/>
            <a:ahLst/>
            <a:cxnLst/>
            <a:rect l="l" t="t" r="r" b="b"/>
            <a:pathLst>
              <a:path w="50330" h="105409">
                <a:moveTo>
                  <a:pt x="6172" y="99809"/>
                </a:moveTo>
                <a:lnTo>
                  <a:pt x="6172" y="0"/>
                </a:lnTo>
                <a:lnTo>
                  <a:pt x="0" y="0"/>
                </a:lnTo>
                <a:lnTo>
                  <a:pt x="0" y="105410"/>
                </a:lnTo>
                <a:lnTo>
                  <a:pt x="50330" y="105410"/>
                </a:lnTo>
                <a:lnTo>
                  <a:pt x="50330" y="99809"/>
                </a:lnTo>
                <a:lnTo>
                  <a:pt x="6172" y="99809"/>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0" name="object 27"/>
          <xdr:cNvSpPr/>
        </xdr:nvSpPr>
        <xdr:spPr>
          <a:xfrm>
            <a:off x="7866838" y="6448589"/>
            <a:ext cx="60801" cy="102894"/>
          </a:xfrm>
          <a:custGeom>
            <a:avLst/>
            <a:gdLst/>
            <a:ahLst/>
            <a:cxnLst/>
            <a:rect l="l" t="t" r="r" b="b"/>
            <a:pathLst>
              <a:path w="62280" h="105397">
                <a:moveTo>
                  <a:pt x="28054" y="5613"/>
                </a:moveTo>
                <a:lnTo>
                  <a:pt x="28054" y="105397"/>
                </a:lnTo>
                <a:lnTo>
                  <a:pt x="34226" y="105397"/>
                </a:lnTo>
                <a:lnTo>
                  <a:pt x="34226" y="5613"/>
                </a:lnTo>
                <a:lnTo>
                  <a:pt x="62280" y="5613"/>
                </a:lnTo>
                <a:lnTo>
                  <a:pt x="62280" y="0"/>
                </a:lnTo>
                <a:lnTo>
                  <a:pt x="0" y="0"/>
                </a:lnTo>
                <a:lnTo>
                  <a:pt x="0" y="5613"/>
                </a:lnTo>
                <a:lnTo>
                  <a:pt x="28054" y="5613"/>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1" name="object 26"/>
          <xdr:cNvSpPr/>
        </xdr:nvSpPr>
        <xdr:spPr>
          <a:xfrm>
            <a:off x="8035598" y="6448585"/>
            <a:ext cx="0" cy="102906"/>
          </a:xfrm>
          <a:custGeom>
            <a:avLst/>
            <a:gdLst/>
            <a:ahLst/>
            <a:cxnLst/>
            <a:rect l="l" t="t" r="r" b="b"/>
            <a:pathLst>
              <a:path h="105409">
                <a:moveTo>
                  <a:pt x="0" y="0"/>
                </a:moveTo>
                <a:lnTo>
                  <a:pt x="0" y="105410"/>
                </a:lnTo>
              </a:path>
            </a:pathLst>
          </a:custGeom>
          <a:ln w="7467">
            <a:solidFill>
              <a:srgbClr val="37ABE1"/>
            </a:solidFill>
          </a:ln>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2" name="object 25"/>
          <xdr:cNvSpPr/>
        </xdr:nvSpPr>
        <xdr:spPr>
          <a:xfrm>
            <a:off x="8151037" y="6448584"/>
            <a:ext cx="59251" cy="102906"/>
          </a:xfrm>
          <a:custGeom>
            <a:avLst/>
            <a:gdLst/>
            <a:ahLst/>
            <a:cxnLst/>
            <a:rect l="l" t="t" r="r" b="b"/>
            <a:pathLst>
              <a:path w="60693" h="105409">
                <a:moveTo>
                  <a:pt x="0" y="0"/>
                </a:moveTo>
                <a:lnTo>
                  <a:pt x="0" y="105410"/>
                </a:lnTo>
                <a:lnTo>
                  <a:pt x="6222" y="105410"/>
                </a:lnTo>
                <a:lnTo>
                  <a:pt x="6222" y="9715"/>
                </a:lnTo>
                <a:lnTo>
                  <a:pt x="6489" y="9715"/>
                </a:lnTo>
                <a:lnTo>
                  <a:pt x="52552" y="105410"/>
                </a:lnTo>
                <a:lnTo>
                  <a:pt x="60693" y="105410"/>
                </a:lnTo>
                <a:lnTo>
                  <a:pt x="60693" y="0"/>
                </a:lnTo>
                <a:lnTo>
                  <a:pt x="54444" y="0"/>
                </a:lnTo>
                <a:lnTo>
                  <a:pt x="54444" y="95669"/>
                </a:lnTo>
                <a:lnTo>
                  <a:pt x="54190" y="95669"/>
                </a:lnTo>
                <a:lnTo>
                  <a:pt x="8254" y="0"/>
                </a:lnTo>
                <a:lnTo>
                  <a:pt x="0" y="0"/>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3" name="object 24"/>
          <xdr:cNvSpPr/>
        </xdr:nvSpPr>
        <xdr:spPr>
          <a:xfrm>
            <a:off x="8319352" y="6446836"/>
            <a:ext cx="63850" cy="106352"/>
          </a:xfrm>
          <a:custGeom>
            <a:avLst/>
            <a:gdLst/>
            <a:ahLst/>
            <a:cxnLst/>
            <a:rect l="l" t="t" r="r" b="b"/>
            <a:pathLst>
              <a:path w="65404" h="108940">
                <a:moveTo>
                  <a:pt x="10943" y="99562"/>
                </a:moveTo>
                <a:lnTo>
                  <a:pt x="20091" y="106544"/>
                </a:lnTo>
                <a:lnTo>
                  <a:pt x="32346" y="108940"/>
                </a:lnTo>
                <a:lnTo>
                  <a:pt x="44068" y="106750"/>
                </a:lnTo>
                <a:lnTo>
                  <a:pt x="54233" y="98838"/>
                </a:lnTo>
                <a:lnTo>
                  <a:pt x="60058" y="85915"/>
                </a:lnTo>
                <a:lnTo>
                  <a:pt x="60375" y="85915"/>
                </a:lnTo>
                <a:lnTo>
                  <a:pt x="60375" y="107200"/>
                </a:lnTo>
                <a:lnTo>
                  <a:pt x="65405" y="107200"/>
                </a:lnTo>
                <a:lnTo>
                  <a:pt x="65405" y="54482"/>
                </a:lnTo>
                <a:lnTo>
                  <a:pt x="30289" y="54482"/>
                </a:lnTo>
                <a:lnTo>
                  <a:pt x="30289" y="59524"/>
                </a:lnTo>
                <a:lnTo>
                  <a:pt x="59207" y="59524"/>
                </a:lnTo>
                <a:lnTo>
                  <a:pt x="59207" y="65976"/>
                </a:lnTo>
                <a:lnTo>
                  <a:pt x="58630" y="75551"/>
                </a:lnTo>
                <a:lnTo>
                  <a:pt x="54858" y="89635"/>
                </a:lnTo>
                <a:lnTo>
                  <a:pt x="46708" y="99932"/>
                </a:lnTo>
                <a:lnTo>
                  <a:pt x="33185" y="103924"/>
                </a:lnTo>
                <a:lnTo>
                  <a:pt x="27240" y="103294"/>
                </a:lnTo>
                <a:lnTo>
                  <a:pt x="17028" y="97661"/>
                </a:lnTo>
                <a:lnTo>
                  <a:pt x="10555" y="86977"/>
                </a:lnTo>
                <a:lnTo>
                  <a:pt x="7157" y="72211"/>
                </a:lnTo>
                <a:lnTo>
                  <a:pt x="6172" y="54330"/>
                </a:lnTo>
                <a:lnTo>
                  <a:pt x="6405" y="45413"/>
                </a:lnTo>
                <a:lnTo>
                  <a:pt x="8664" y="28709"/>
                </a:lnTo>
                <a:lnTo>
                  <a:pt x="13719" y="15978"/>
                </a:lnTo>
                <a:lnTo>
                  <a:pt x="22050" y="7864"/>
                </a:lnTo>
                <a:lnTo>
                  <a:pt x="34137" y="5016"/>
                </a:lnTo>
                <a:lnTo>
                  <a:pt x="45421" y="7874"/>
                </a:lnTo>
                <a:lnTo>
                  <a:pt x="54235" y="17875"/>
                </a:lnTo>
                <a:lnTo>
                  <a:pt x="57150" y="32042"/>
                </a:lnTo>
                <a:lnTo>
                  <a:pt x="63322" y="32042"/>
                </a:lnTo>
                <a:lnTo>
                  <a:pt x="63062" y="27667"/>
                </a:lnTo>
                <a:lnTo>
                  <a:pt x="59701" y="15570"/>
                </a:lnTo>
                <a:lnTo>
                  <a:pt x="50682" y="4710"/>
                </a:lnTo>
                <a:lnTo>
                  <a:pt x="33782" y="0"/>
                </a:lnTo>
                <a:lnTo>
                  <a:pt x="32970" y="7"/>
                </a:lnTo>
                <a:lnTo>
                  <a:pt x="20376" y="2729"/>
                </a:lnTo>
                <a:lnTo>
                  <a:pt x="11054" y="10017"/>
                </a:lnTo>
                <a:lnTo>
                  <a:pt x="4731" y="21404"/>
                </a:lnTo>
                <a:lnTo>
                  <a:pt x="1137" y="36423"/>
                </a:lnTo>
                <a:lnTo>
                  <a:pt x="0" y="54609"/>
                </a:lnTo>
                <a:lnTo>
                  <a:pt x="1112" y="73069"/>
                </a:lnTo>
                <a:lnTo>
                  <a:pt x="4688" y="88302"/>
                </a:lnTo>
                <a:lnTo>
                  <a:pt x="10943" y="99562"/>
                </a:lnTo>
                <a:close/>
              </a:path>
            </a:pathLst>
          </a:custGeom>
          <a:solidFill>
            <a:srgbClr val="37ABE1"/>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4" name="object 23"/>
          <xdr:cNvSpPr/>
        </xdr:nvSpPr>
        <xdr:spPr>
          <a:xfrm>
            <a:off x="6731734" y="5925069"/>
            <a:ext cx="166510" cy="330254"/>
          </a:xfrm>
          <a:custGeom>
            <a:avLst/>
            <a:gdLst/>
            <a:ahLst/>
            <a:cxnLst/>
            <a:rect l="l" t="t" r="r" b="b"/>
            <a:pathLst>
              <a:path w="170560" h="338289">
                <a:moveTo>
                  <a:pt x="26034" y="34236"/>
                </a:moveTo>
                <a:lnTo>
                  <a:pt x="18826" y="46153"/>
                </a:lnTo>
                <a:lnTo>
                  <a:pt x="13459" y="59439"/>
                </a:lnTo>
                <a:lnTo>
                  <a:pt x="10109" y="73942"/>
                </a:lnTo>
                <a:lnTo>
                  <a:pt x="8953" y="89509"/>
                </a:lnTo>
                <a:lnTo>
                  <a:pt x="9258" y="97843"/>
                </a:lnTo>
                <a:lnTo>
                  <a:pt x="12049" y="114717"/>
                </a:lnTo>
                <a:lnTo>
                  <a:pt x="17377" y="128963"/>
                </a:lnTo>
                <a:lnTo>
                  <a:pt x="24776" y="140822"/>
                </a:lnTo>
                <a:lnTo>
                  <a:pt x="33782" y="150534"/>
                </a:lnTo>
                <a:lnTo>
                  <a:pt x="43929" y="158337"/>
                </a:lnTo>
                <a:lnTo>
                  <a:pt x="54752" y="164472"/>
                </a:lnTo>
                <a:lnTo>
                  <a:pt x="65787" y="169178"/>
                </a:lnTo>
                <a:lnTo>
                  <a:pt x="76568" y="172694"/>
                </a:lnTo>
                <a:lnTo>
                  <a:pt x="96253" y="178549"/>
                </a:lnTo>
                <a:lnTo>
                  <a:pt x="96486" y="178617"/>
                </a:lnTo>
                <a:lnTo>
                  <a:pt x="109829" y="183148"/>
                </a:lnTo>
                <a:lnTo>
                  <a:pt x="122103" y="188855"/>
                </a:lnTo>
                <a:lnTo>
                  <a:pt x="132949" y="196043"/>
                </a:lnTo>
                <a:lnTo>
                  <a:pt x="142010" y="205013"/>
                </a:lnTo>
                <a:lnTo>
                  <a:pt x="148926" y="216070"/>
                </a:lnTo>
                <a:lnTo>
                  <a:pt x="153338" y="229516"/>
                </a:lnTo>
                <a:lnTo>
                  <a:pt x="154889" y="245656"/>
                </a:lnTo>
                <a:lnTo>
                  <a:pt x="154722" y="250535"/>
                </a:lnTo>
                <a:lnTo>
                  <a:pt x="152971" y="262623"/>
                </a:lnTo>
                <a:lnTo>
                  <a:pt x="149244" y="275012"/>
                </a:lnTo>
                <a:lnTo>
                  <a:pt x="143457" y="287110"/>
                </a:lnTo>
                <a:lnTo>
                  <a:pt x="135524" y="298331"/>
                </a:lnTo>
                <a:lnTo>
                  <a:pt x="125359" y="308084"/>
                </a:lnTo>
                <a:lnTo>
                  <a:pt x="112877" y="315779"/>
                </a:lnTo>
                <a:lnTo>
                  <a:pt x="97992" y="320829"/>
                </a:lnTo>
                <a:lnTo>
                  <a:pt x="80619" y="322643"/>
                </a:lnTo>
                <a:lnTo>
                  <a:pt x="74989" y="322402"/>
                </a:lnTo>
                <a:lnTo>
                  <a:pt x="59877" y="319256"/>
                </a:lnTo>
                <a:lnTo>
                  <a:pt x="46643" y="313263"/>
                </a:lnTo>
                <a:lnTo>
                  <a:pt x="35244" y="305434"/>
                </a:lnTo>
                <a:lnTo>
                  <a:pt x="25638" y="296779"/>
                </a:lnTo>
                <a:lnTo>
                  <a:pt x="17782" y="288310"/>
                </a:lnTo>
                <a:lnTo>
                  <a:pt x="11633" y="281038"/>
                </a:lnTo>
                <a:lnTo>
                  <a:pt x="0" y="292684"/>
                </a:lnTo>
                <a:lnTo>
                  <a:pt x="8062" y="302115"/>
                </a:lnTo>
                <a:lnTo>
                  <a:pt x="15938" y="310318"/>
                </a:lnTo>
                <a:lnTo>
                  <a:pt x="25360" y="318563"/>
                </a:lnTo>
                <a:lnTo>
                  <a:pt x="36435" y="326167"/>
                </a:lnTo>
                <a:lnTo>
                  <a:pt x="49266" y="332446"/>
                </a:lnTo>
                <a:lnTo>
                  <a:pt x="63959" y="336714"/>
                </a:lnTo>
                <a:lnTo>
                  <a:pt x="80619" y="338289"/>
                </a:lnTo>
                <a:lnTo>
                  <a:pt x="83455" y="338251"/>
                </a:lnTo>
                <a:lnTo>
                  <a:pt x="99590" y="336476"/>
                </a:lnTo>
                <a:lnTo>
                  <a:pt x="114157" y="332260"/>
                </a:lnTo>
                <a:lnTo>
                  <a:pt x="127126" y="325896"/>
                </a:lnTo>
                <a:lnTo>
                  <a:pt x="138465" y="317675"/>
                </a:lnTo>
                <a:lnTo>
                  <a:pt x="148144" y="307888"/>
                </a:lnTo>
                <a:lnTo>
                  <a:pt x="156132" y="296826"/>
                </a:lnTo>
                <a:lnTo>
                  <a:pt x="162398" y="284781"/>
                </a:lnTo>
                <a:lnTo>
                  <a:pt x="166912" y="272043"/>
                </a:lnTo>
                <a:lnTo>
                  <a:pt x="169643" y="258904"/>
                </a:lnTo>
                <a:lnTo>
                  <a:pt x="170561" y="245656"/>
                </a:lnTo>
                <a:lnTo>
                  <a:pt x="170499" y="241658"/>
                </a:lnTo>
                <a:lnTo>
                  <a:pt x="168446" y="223581"/>
                </a:lnTo>
                <a:lnTo>
                  <a:pt x="163795" y="208624"/>
                </a:lnTo>
                <a:lnTo>
                  <a:pt x="156982" y="196427"/>
                </a:lnTo>
                <a:lnTo>
                  <a:pt x="148439" y="186630"/>
                </a:lnTo>
                <a:lnTo>
                  <a:pt x="138599" y="178874"/>
                </a:lnTo>
                <a:lnTo>
                  <a:pt x="127897" y="172798"/>
                </a:lnTo>
                <a:lnTo>
                  <a:pt x="116766" y="168043"/>
                </a:lnTo>
                <a:lnTo>
                  <a:pt x="105638" y="164249"/>
                </a:lnTo>
                <a:lnTo>
                  <a:pt x="78359" y="155740"/>
                </a:lnTo>
                <a:lnTo>
                  <a:pt x="66968" y="151496"/>
                </a:lnTo>
                <a:lnTo>
                  <a:pt x="53482" y="144294"/>
                </a:lnTo>
                <a:lnTo>
                  <a:pt x="42747" y="135709"/>
                </a:lnTo>
                <a:lnTo>
                  <a:pt x="34629" y="125841"/>
                </a:lnTo>
                <a:lnTo>
                  <a:pt x="28996" y="114786"/>
                </a:lnTo>
                <a:lnTo>
                  <a:pt x="25715" y="102643"/>
                </a:lnTo>
                <a:lnTo>
                  <a:pt x="24650" y="89509"/>
                </a:lnTo>
                <a:lnTo>
                  <a:pt x="25574" y="76798"/>
                </a:lnTo>
                <a:lnTo>
                  <a:pt x="28556" y="63638"/>
                </a:lnTo>
                <a:lnTo>
                  <a:pt x="33667" y="51100"/>
                </a:lnTo>
                <a:lnTo>
                  <a:pt x="40977" y="39696"/>
                </a:lnTo>
                <a:lnTo>
                  <a:pt x="50557" y="29935"/>
                </a:lnTo>
                <a:lnTo>
                  <a:pt x="62476" y="22331"/>
                </a:lnTo>
                <a:lnTo>
                  <a:pt x="76804" y="17393"/>
                </a:lnTo>
                <a:lnTo>
                  <a:pt x="93611" y="15633"/>
                </a:lnTo>
                <a:lnTo>
                  <a:pt x="96815" y="15666"/>
                </a:lnTo>
                <a:lnTo>
                  <a:pt x="107292" y="16473"/>
                </a:lnTo>
                <a:lnTo>
                  <a:pt x="117758" y="18914"/>
                </a:lnTo>
                <a:lnTo>
                  <a:pt x="128794" y="23725"/>
                </a:lnTo>
                <a:lnTo>
                  <a:pt x="140978" y="31645"/>
                </a:lnTo>
                <a:lnTo>
                  <a:pt x="154889" y="43408"/>
                </a:lnTo>
                <a:lnTo>
                  <a:pt x="166979" y="31762"/>
                </a:lnTo>
                <a:lnTo>
                  <a:pt x="158409" y="23916"/>
                </a:lnTo>
                <a:lnTo>
                  <a:pt x="149761" y="17222"/>
                </a:lnTo>
                <a:lnTo>
                  <a:pt x="139141" y="10765"/>
                </a:lnTo>
                <a:lnTo>
                  <a:pt x="126365" y="5264"/>
                </a:lnTo>
                <a:lnTo>
                  <a:pt x="111250" y="1435"/>
                </a:lnTo>
                <a:lnTo>
                  <a:pt x="93611" y="0"/>
                </a:lnTo>
                <a:lnTo>
                  <a:pt x="83491" y="580"/>
                </a:lnTo>
                <a:lnTo>
                  <a:pt x="69733" y="3343"/>
                </a:lnTo>
                <a:lnTo>
                  <a:pt x="56931" y="8244"/>
                </a:lnTo>
                <a:lnTo>
                  <a:pt x="45263" y="15129"/>
                </a:lnTo>
                <a:lnTo>
                  <a:pt x="34905" y="23844"/>
                </a:lnTo>
                <a:lnTo>
                  <a:pt x="26034" y="34236"/>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5" name="object 22"/>
          <xdr:cNvSpPr/>
        </xdr:nvSpPr>
        <xdr:spPr>
          <a:xfrm>
            <a:off x="7055982" y="5925071"/>
            <a:ext cx="267345" cy="330254"/>
          </a:xfrm>
          <a:custGeom>
            <a:avLst/>
            <a:gdLst/>
            <a:ahLst/>
            <a:cxnLst/>
            <a:rect l="l" t="t" r="r" b="b"/>
            <a:pathLst>
              <a:path w="273850" h="338289">
                <a:moveTo>
                  <a:pt x="15614" y="167776"/>
                </a:moveTo>
                <a:lnTo>
                  <a:pt x="16440" y="153138"/>
                </a:lnTo>
                <a:lnTo>
                  <a:pt x="18612" y="138890"/>
                </a:lnTo>
                <a:lnTo>
                  <a:pt x="22065" y="125097"/>
                </a:lnTo>
                <a:lnTo>
                  <a:pt x="26736" y="111823"/>
                </a:lnTo>
                <a:lnTo>
                  <a:pt x="32560" y="99132"/>
                </a:lnTo>
                <a:lnTo>
                  <a:pt x="39473" y="87088"/>
                </a:lnTo>
                <a:lnTo>
                  <a:pt x="47412" y="75755"/>
                </a:lnTo>
                <a:lnTo>
                  <a:pt x="56311" y="65197"/>
                </a:lnTo>
                <a:lnTo>
                  <a:pt x="66108" y="55479"/>
                </a:lnTo>
                <a:lnTo>
                  <a:pt x="76737" y="46663"/>
                </a:lnTo>
                <a:lnTo>
                  <a:pt x="88136" y="38815"/>
                </a:lnTo>
                <a:lnTo>
                  <a:pt x="100239" y="31999"/>
                </a:lnTo>
                <a:lnTo>
                  <a:pt x="112983" y="26278"/>
                </a:lnTo>
                <a:lnTo>
                  <a:pt x="126304" y="21717"/>
                </a:lnTo>
                <a:lnTo>
                  <a:pt x="140138" y="18380"/>
                </a:lnTo>
                <a:lnTo>
                  <a:pt x="154420" y="16331"/>
                </a:lnTo>
                <a:lnTo>
                  <a:pt x="169087" y="15633"/>
                </a:lnTo>
                <a:lnTo>
                  <a:pt x="179302" y="15996"/>
                </a:lnTo>
                <a:lnTo>
                  <a:pt x="192200" y="17496"/>
                </a:lnTo>
                <a:lnTo>
                  <a:pt x="204851" y="20122"/>
                </a:lnTo>
                <a:lnTo>
                  <a:pt x="217191" y="23836"/>
                </a:lnTo>
                <a:lnTo>
                  <a:pt x="229157" y="28598"/>
                </a:lnTo>
                <a:lnTo>
                  <a:pt x="240688" y="34369"/>
                </a:lnTo>
                <a:lnTo>
                  <a:pt x="251720" y="41110"/>
                </a:lnTo>
                <a:lnTo>
                  <a:pt x="262191" y="48780"/>
                </a:lnTo>
                <a:lnTo>
                  <a:pt x="273850" y="36220"/>
                </a:lnTo>
                <a:lnTo>
                  <a:pt x="254646" y="23509"/>
                </a:lnTo>
                <a:lnTo>
                  <a:pt x="243743" y="17684"/>
                </a:lnTo>
                <a:lnTo>
                  <a:pt x="232309" y="12567"/>
                </a:lnTo>
                <a:lnTo>
                  <a:pt x="220336" y="8226"/>
                </a:lnTo>
                <a:lnTo>
                  <a:pt x="207816" y="4730"/>
                </a:lnTo>
                <a:lnTo>
                  <a:pt x="194741" y="2148"/>
                </a:lnTo>
                <a:lnTo>
                  <a:pt x="181101" y="548"/>
                </a:lnTo>
                <a:lnTo>
                  <a:pt x="166890" y="0"/>
                </a:lnTo>
                <a:lnTo>
                  <a:pt x="156550" y="320"/>
                </a:lnTo>
                <a:lnTo>
                  <a:pt x="142278" y="1832"/>
                </a:lnTo>
                <a:lnTo>
                  <a:pt x="128371" y="4538"/>
                </a:lnTo>
                <a:lnTo>
                  <a:pt x="114881" y="8388"/>
                </a:lnTo>
                <a:lnTo>
                  <a:pt x="101865" y="13332"/>
                </a:lnTo>
                <a:lnTo>
                  <a:pt x="89376" y="19318"/>
                </a:lnTo>
                <a:lnTo>
                  <a:pt x="77470" y="26298"/>
                </a:lnTo>
                <a:lnTo>
                  <a:pt x="66202" y="34220"/>
                </a:lnTo>
                <a:lnTo>
                  <a:pt x="55625" y="43034"/>
                </a:lnTo>
                <a:lnTo>
                  <a:pt x="45796" y="52690"/>
                </a:lnTo>
                <a:lnTo>
                  <a:pt x="36769" y="63137"/>
                </a:lnTo>
                <a:lnTo>
                  <a:pt x="28599" y="74325"/>
                </a:lnTo>
                <a:lnTo>
                  <a:pt x="21340" y="86204"/>
                </a:lnTo>
                <a:lnTo>
                  <a:pt x="15048" y="98724"/>
                </a:lnTo>
                <a:lnTo>
                  <a:pt x="9777" y="111833"/>
                </a:lnTo>
                <a:lnTo>
                  <a:pt x="5581" y="125482"/>
                </a:lnTo>
                <a:lnTo>
                  <a:pt x="2517" y="139620"/>
                </a:lnTo>
                <a:lnTo>
                  <a:pt x="638" y="154198"/>
                </a:lnTo>
                <a:lnTo>
                  <a:pt x="0" y="169163"/>
                </a:lnTo>
                <a:lnTo>
                  <a:pt x="436" y="181654"/>
                </a:lnTo>
                <a:lnTo>
                  <a:pt x="2090" y="196314"/>
                </a:lnTo>
                <a:lnTo>
                  <a:pt x="4928" y="210523"/>
                </a:lnTo>
                <a:lnTo>
                  <a:pt x="8898" y="224235"/>
                </a:lnTo>
                <a:lnTo>
                  <a:pt x="13949" y="237402"/>
                </a:lnTo>
                <a:lnTo>
                  <a:pt x="20028" y="249978"/>
                </a:lnTo>
                <a:lnTo>
                  <a:pt x="27083" y="261915"/>
                </a:lnTo>
                <a:lnTo>
                  <a:pt x="35064" y="273167"/>
                </a:lnTo>
                <a:lnTo>
                  <a:pt x="43918" y="283687"/>
                </a:lnTo>
                <a:lnTo>
                  <a:pt x="53593" y="293428"/>
                </a:lnTo>
                <a:lnTo>
                  <a:pt x="64038" y="302343"/>
                </a:lnTo>
                <a:lnTo>
                  <a:pt x="75201" y="310384"/>
                </a:lnTo>
                <a:lnTo>
                  <a:pt x="87030" y="317506"/>
                </a:lnTo>
                <a:lnTo>
                  <a:pt x="99473" y="323661"/>
                </a:lnTo>
                <a:lnTo>
                  <a:pt x="112478" y="328802"/>
                </a:lnTo>
                <a:lnTo>
                  <a:pt x="125994" y="332882"/>
                </a:lnTo>
                <a:lnTo>
                  <a:pt x="139969" y="335855"/>
                </a:lnTo>
                <a:lnTo>
                  <a:pt x="154350" y="337673"/>
                </a:lnTo>
                <a:lnTo>
                  <a:pt x="169087" y="338289"/>
                </a:lnTo>
                <a:lnTo>
                  <a:pt x="178494" y="338012"/>
                </a:lnTo>
                <a:lnTo>
                  <a:pt x="191330" y="336746"/>
                </a:lnTo>
                <a:lnTo>
                  <a:pt x="204023" y="334488"/>
                </a:lnTo>
                <a:lnTo>
                  <a:pt x="216513" y="331272"/>
                </a:lnTo>
                <a:lnTo>
                  <a:pt x="228741" y="327133"/>
                </a:lnTo>
                <a:lnTo>
                  <a:pt x="240648" y="322108"/>
                </a:lnTo>
                <a:lnTo>
                  <a:pt x="252174" y="316229"/>
                </a:lnTo>
                <a:lnTo>
                  <a:pt x="263261" y="309534"/>
                </a:lnTo>
                <a:lnTo>
                  <a:pt x="273850" y="302056"/>
                </a:lnTo>
                <a:lnTo>
                  <a:pt x="263537" y="290880"/>
                </a:lnTo>
                <a:lnTo>
                  <a:pt x="253379" y="297322"/>
                </a:lnTo>
                <a:lnTo>
                  <a:pt x="241899" y="304005"/>
                </a:lnTo>
                <a:lnTo>
                  <a:pt x="230713" y="309676"/>
                </a:lnTo>
                <a:lnTo>
                  <a:pt x="219532" y="314328"/>
                </a:lnTo>
                <a:lnTo>
                  <a:pt x="208068" y="317957"/>
                </a:lnTo>
                <a:lnTo>
                  <a:pt x="196032" y="320557"/>
                </a:lnTo>
                <a:lnTo>
                  <a:pt x="183134" y="322120"/>
                </a:lnTo>
                <a:lnTo>
                  <a:pt x="169087" y="322643"/>
                </a:lnTo>
                <a:lnTo>
                  <a:pt x="167742" y="322637"/>
                </a:lnTo>
                <a:lnTo>
                  <a:pt x="153105" y="321815"/>
                </a:lnTo>
                <a:lnTo>
                  <a:pt x="138858" y="319647"/>
                </a:lnTo>
                <a:lnTo>
                  <a:pt x="125066" y="316198"/>
                </a:lnTo>
                <a:lnTo>
                  <a:pt x="111793" y="311531"/>
                </a:lnTo>
                <a:lnTo>
                  <a:pt x="99103" y="305711"/>
                </a:lnTo>
                <a:lnTo>
                  <a:pt x="87059" y="298801"/>
                </a:lnTo>
                <a:lnTo>
                  <a:pt x="75727" y="290865"/>
                </a:lnTo>
                <a:lnTo>
                  <a:pt x="65169" y="281967"/>
                </a:lnTo>
                <a:lnTo>
                  <a:pt x="55451" y="272172"/>
                </a:lnTo>
                <a:lnTo>
                  <a:pt x="46636" y="261543"/>
                </a:lnTo>
                <a:lnTo>
                  <a:pt x="38789" y="250144"/>
                </a:lnTo>
                <a:lnTo>
                  <a:pt x="31973" y="238039"/>
                </a:lnTo>
                <a:lnTo>
                  <a:pt x="26252" y="225292"/>
                </a:lnTo>
                <a:lnTo>
                  <a:pt x="21691" y="211967"/>
                </a:lnTo>
                <a:lnTo>
                  <a:pt x="18354" y="198128"/>
                </a:lnTo>
                <a:lnTo>
                  <a:pt x="16305" y="183839"/>
                </a:lnTo>
                <a:lnTo>
                  <a:pt x="15608" y="169163"/>
                </a:lnTo>
                <a:lnTo>
                  <a:pt x="15614" y="167776"/>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6" name="object 21"/>
          <xdr:cNvSpPr/>
        </xdr:nvSpPr>
        <xdr:spPr>
          <a:xfrm>
            <a:off x="7487987" y="5932940"/>
            <a:ext cx="157310" cy="314520"/>
          </a:xfrm>
          <a:custGeom>
            <a:avLst/>
            <a:gdLst/>
            <a:ahLst/>
            <a:cxnLst/>
            <a:rect l="l" t="t" r="r" b="b"/>
            <a:pathLst>
              <a:path w="161137" h="322173">
                <a:moveTo>
                  <a:pt x="15697" y="306552"/>
                </a:moveTo>
                <a:lnTo>
                  <a:pt x="15697" y="165099"/>
                </a:lnTo>
                <a:lnTo>
                  <a:pt x="134264" y="165099"/>
                </a:lnTo>
                <a:lnTo>
                  <a:pt x="134264" y="149440"/>
                </a:lnTo>
                <a:lnTo>
                  <a:pt x="15697" y="149440"/>
                </a:lnTo>
                <a:lnTo>
                  <a:pt x="15697" y="15608"/>
                </a:lnTo>
                <a:lnTo>
                  <a:pt x="150393" y="15608"/>
                </a:lnTo>
                <a:lnTo>
                  <a:pt x="145008" y="0"/>
                </a:lnTo>
                <a:lnTo>
                  <a:pt x="0" y="0"/>
                </a:lnTo>
                <a:lnTo>
                  <a:pt x="0" y="322173"/>
                </a:lnTo>
                <a:lnTo>
                  <a:pt x="153098" y="322173"/>
                </a:lnTo>
                <a:lnTo>
                  <a:pt x="161137" y="306552"/>
                </a:lnTo>
                <a:lnTo>
                  <a:pt x="15697" y="306552"/>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7" name="object 20"/>
          <xdr:cNvSpPr/>
        </xdr:nvSpPr>
        <xdr:spPr>
          <a:xfrm>
            <a:off x="7806492" y="5927682"/>
            <a:ext cx="266056" cy="325022"/>
          </a:xfrm>
          <a:custGeom>
            <a:avLst/>
            <a:gdLst/>
            <a:ahLst/>
            <a:cxnLst/>
            <a:rect l="l" t="t" r="r" b="b"/>
            <a:pathLst>
              <a:path w="272529" h="332930">
                <a:moveTo>
                  <a:pt x="0" y="330263"/>
                </a:moveTo>
                <a:lnTo>
                  <a:pt x="15646" y="324891"/>
                </a:lnTo>
                <a:lnTo>
                  <a:pt x="15646" y="39395"/>
                </a:lnTo>
                <a:lnTo>
                  <a:pt x="272529" y="332930"/>
                </a:lnTo>
                <a:lnTo>
                  <a:pt x="272529" y="2654"/>
                </a:lnTo>
                <a:lnTo>
                  <a:pt x="256882" y="8039"/>
                </a:lnTo>
                <a:lnTo>
                  <a:pt x="256882" y="291757"/>
                </a:lnTo>
                <a:lnTo>
                  <a:pt x="0" y="0"/>
                </a:lnTo>
                <a:lnTo>
                  <a:pt x="0" y="330263"/>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8" name="object 19"/>
          <xdr:cNvSpPr/>
        </xdr:nvSpPr>
        <xdr:spPr>
          <a:xfrm>
            <a:off x="8260418" y="6188514"/>
            <a:ext cx="148433" cy="311737"/>
          </a:xfrm>
          <a:custGeom>
            <a:avLst/>
            <a:gdLst/>
            <a:ahLst/>
            <a:cxnLst/>
            <a:rect l="l" t="t" r="r" b="b"/>
            <a:pathLst>
              <a:path w="152044" h="319322">
                <a:moveTo>
                  <a:pt x="152044" y="11820"/>
                </a:moveTo>
                <a:lnTo>
                  <a:pt x="141978" y="0"/>
                </a:lnTo>
                <a:lnTo>
                  <a:pt x="132069" y="9074"/>
                </a:lnTo>
                <a:lnTo>
                  <a:pt x="121242" y="17192"/>
                </a:lnTo>
                <a:lnTo>
                  <a:pt x="109553" y="24326"/>
                </a:lnTo>
                <a:lnTo>
                  <a:pt x="97062" y="30443"/>
                </a:lnTo>
                <a:lnTo>
                  <a:pt x="83826" y="35516"/>
                </a:lnTo>
                <a:lnTo>
                  <a:pt x="69904" y="39513"/>
                </a:lnTo>
                <a:lnTo>
                  <a:pt x="55354" y="42406"/>
                </a:lnTo>
                <a:lnTo>
                  <a:pt x="40233" y="44163"/>
                </a:lnTo>
                <a:lnTo>
                  <a:pt x="56238" y="57525"/>
                </a:lnTo>
                <a:lnTo>
                  <a:pt x="73697" y="54124"/>
                </a:lnTo>
                <a:lnTo>
                  <a:pt x="89844" y="49528"/>
                </a:lnTo>
                <a:lnTo>
                  <a:pt x="104711" y="43828"/>
                </a:lnTo>
                <a:lnTo>
                  <a:pt x="118332" y="37116"/>
                </a:lnTo>
                <a:lnTo>
                  <a:pt x="130740" y="29483"/>
                </a:lnTo>
                <a:lnTo>
                  <a:pt x="141966" y="21021"/>
                </a:lnTo>
                <a:lnTo>
                  <a:pt x="152044" y="11820"/>
                </a:lnTo>
                <a:close/>
              </a:path>
              <a:path w="152044" h="319322">
                <a:moveTo>
                  <a:pt x="181216" y="-100684"/>
                </a:moveTo>
                <a:lnTo>
                  <a:pt x="180729" y="-87761"/>
                </a:lnTo>
                <a:lnTo>
                  <a:pt x="178879" y="-72836"/>
                </a:lnTo>
                <a:lnTo>
                  <a:pt x="175704" y="-58657"/>
                </a:lnTo>
                <a:lnTo>
                  <a:pt x="171261" y="-45253"/>
                </a:lnTo>
                <a:lnTo>
                  <a:pt x="165609" y="-32656"/>
                </a:lnTo>
                <a:lnTo>
                  <a:pt x="158806" y="-20895"/>
                </a:lnTo>
                <a:lnTo>
                  <a:pt x="150909" y="-9999"/>
                </a:lnTo>
                <a:lnTo>
                  <a:pt x="141978" y="0"/>
                </a:lnTo>
                <a:lnTo>
                  <a:pt x="152044" y="11820"/>
                </a:lnTo>
                <a:lnTo>
                  <a:pt x="161007" y="1973"/>
                </a:lnTo>
                <a:lnTo>
                  <a:pt x="168887" y="-8429"/>
                </a:lnTo>
                <a:lnTo>
                  <a:pt x="175717" y="-19296"/>
                </a:lnTo>
                <a:lnTo>
                  <a:pt x="181531" y="-30536"/>
                </a:lnTo>
                <a:lnTo>
                  <a:pt x="186360" y="-42057"/>
                </a:lnTo>
                <a:lnTo>
                  <a:pt x="190237" y="-53768"/>
                </a:lnTo>
                <a:lnTo>
                  <a:pt x="193196" y="-65577"/>
                </a:lnTo>
                <a:lnTo>
                  <a:pt x="195269" y="-77394"/>
                </a:lnTo>
                <a:lnTo>
                  <a:pt x="196488" y="-89127"/>
                </a:lnTo>
                <a:lnTo>
                  <a:pt x="196888" y="-100684"/>
                </a:lnTo>
                <a:lnTo>
                  <a:pt x="196882" y="-102171"/>
                </a:lnTo>
                <a:lnTo>
                  <a:pt x="196090" y="-118107"/>
                </a:lnTo>
                <a:lnTo>
                  <a:pt x="194000" y="-133356"/>
                </a:lnTo>
                <a:lnTo>
                  <a:pt x="190674" y="-147891"/>
                </a:lnTo>
                <a:lnTo>
                  <a:pt x="186171" y="-161685"/>
                </a:lnTo>
                <a:lnTo>
                  <a:pt x="180550" y="-174711"/>
                </a:lnTo>
                <a:lnTo>
                  <a:pt x="173873" y="-186942"/>
                </a:lnTo>
                <a:lnTo>
                  <a:pt x="166198" y="-198350"/>
                </a:lnTo>
                <a:lnTo>
                  <a:pt x="157585" y="-208909"/>
                </a:lnTo>
                <a:lnTo>
                  <a:pt x="148095" y="-218591"/>
                </a:lnTo>
                <a:lnTo>
                  <a:pt x="137788" y="-227369"/>
                </a:lnTo>
                <a:lnTo>
                  <a:pt x="126723" y="-235216"/>
                </a:lnTo>
                <a:lnTo>
                  <a:pt x="114960" y="-242105"/>
                </a:lnTo>
                <a:lnTo>
                  <a:pt x="102559" y="-248009"/>
                </a:lnTo>
                <a:lnTo>
                  <a:pt x="89580" y="-252900"/>
                </a:lnTo>
                <a:lnTo>
                  <a:pt x="76083" y="-256751"/>
                </a:lnTo>
                <a:lnTo>
                  <a:pt x="62128" y="-259536"/>
                </a:lnTo>
                <a:lnTo>
                  <a:pt x="47775" y="-261227"/>
                </a:lnTo>
                <a:lnTo>
                  <a:pt x="33083" y="-261796"/>
                </a:lnTo>
                <a:lnTo>
                  <a:pt x="0" y="-261796"/>
                </a:lnTo>
                <a:lnTo>
                  <a:pt x="0" y="60376"/>
                </a:lnTo>
                <a:lnTo>
                  <a:pt x="17253" y="60376"/>
                </a:lnTo>
                <a:lnTo>
                  <a:pt x="37435" y="59640"/>
                </a:lnTo>
                <a:lnTo>
                  <a:pt x="56238" y="57525"/>
                </a:lnTo>
                <a:lnTo>
                  <a:pt x="40233" y="44163"/>
                </a:lnTo>
                <a:lnTo>
                  <a:pt x="24599" y="44755"/>
                </a:lnTo>
                <a:lnTo>
                  <a:pt x="15621" y="44755"/>
                </a:lnTo>
                <a:lnTo>
                  <a:pt x="15621" y="-246175"/>
                </a:lnTo>
                <a:lnTo>
                  <a:pt x="24599" y="-246175"/>
                </a:lnTo>
                <a:lnTo>
                  <a:pt x="37639" y="-245765"/>
                </a:lnTo>
                <a:lnTo>
                  <a:pt x="52848" y="-244202"/>
                </a:lnTo>
                <a:lnTo>
                  <a:pt x="67496" y="-241499"/>
                </a:lnTo>
                <a:lnTo>
                  <a:pt x="81526" y="-237687"/>
                </a:lnTo>
                <a:lnTo>
                  <a:pt x="94880" y="-232794"/>
                </a:lnTo>
                <a:lnTo>
                  <a:pt x="107498" y="-226851"/>
                </a:lnTo>
                <a:lnTo>
                  <a:pt x="119325" y="-219888"/>
                </a:lnTo>
                <a:lnTo>
                  <a:pt x="130300" y="-211934"/>
                </a:lnTo>
                <a:lnTo>
                  <a:pt x="140367" y="-203020"/>
                </a:lnTo>
                <a:lnTo>
                  <a:pt x="149466" y="-193174"/>
                </a:lnTo>
                <a:lnTo>
                  <a:pt x="157541" y="-182427"/>
                </a:lnTo>
                <a:lnTo>
                  <a:pt x="164533" y="-170808"/>
                </a:lnTo>
                <a:lnTo>
                  <a:pt x="170384" y="-158348"/>
                </a:lnTo>
                <a:lnTo>
                  <a:pt x="175036" y="-145075"/>
                </a:lnTo>
                <a:lnTo>
                  <a:pt x="178430" y="-131021"/>
                </a:lnTo>
                <a:lnTo>
                  <a:pt x="180510" y="-116214"/>
                </a:lnTo>
                <a:lnTo>
                  <a:pt x="181216" y="-100684"/>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19" name="object 17"/>
          <xdr:cNvSpPr/>
        </xdr:nvSpPr>
        <xdr:spPr>
          <a:xfrm>
            <a:off x="8613844" y="6022240"/>
            <a:ext cx="16109" cy="133836"/>
          </a:xfrm>
          <a:custGeom>
            <a:avLst/>
            <a:gdLst/>
            <a:ahLst/>
            <a:cxnLst/>
            <a:rect l="l" t="t" r="r" b="b"/>
            <a:pathLst>
              <a:path w="16501" h="137092">
                <a:moveTo>
                  <a:pt x="0" y="69632"/>
                </a:moveTo>
                <a:lnTo>
                  <a:pt x="437" y="81910"/>
                </a:lnTo>
                <a:lnTo>
                  <a:pt x="2092" y="96353"/>
                </a:lnTo>
                <a:lnTo>
                  <a:pt x="4932" y="110399"/>
                </a:lnTo>
                <a:lnTo>
                  <a:pt x="8903" y="123996"/>
                </a:lnTo>
                <a:lnTo>
                  <a:pt x="13956" y="137092"/>
                </a:lnTo>
                <a:lnTo>
                  <a:pt x="16369" y="84309"/>
                </a:lnTo>
                <a:lnTo>
                  <a:pt x="15671" y="69632"/>
                </a:lnTo>
                <a:lnTo>
                  <a:pt x="15677" y="68275"/>
                </a:lnTo>
                <a:lnTo>
                  <a:pt x="16501" y="53635"/>
                </a:lnTo>
                <a:lnTo>
                  <a:pt x="14904" y="0"/>
                </a:lnTo>
                <a:lnTo>
                  <a:pt x="9677" y="13009"/>
                </a:lnTo>
                <a:lnTo>
                  <a:pt x="5521" y="26528"/>
                </a:lnTo>
                <a:lnTo>
                  <a:pt x="2488" y="40506"/>
                </a:lnTo>
                <a:lnTo>
                  <a:pt x="630" y="54892"/>
                </a:lnTo>
                <a:lnTo>
                  <a:pt x="0" y="69632"/>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20" name="object 18"/>
          <xdr:cNvSpPr/>
        </xdr:nvSpPr>
        <xdr:spPr>
          <a:xfrm>
            <a:off x="8627469" y="5925073"/>
            <a:ext cx="316617" cy="330242"/>
          </a:xfrm>
          <a:custGeom>
            <a:avLst/>
            <a:gdLst/>
            <a:ahLst/>
            <a:cxnLst/>
            <a:rect l="l" t="t" r="r" b="b"/>
            <a:pathLst>
              <a:path w="324321" h="338277">
                <a:moveTo>
                  <a:pt x="85540" y="323366"/>
                </a:moveTo>
                <a:lnTo>
                  <a:pt x="98546" y="328595"/>
                </a:lnTo>
                <a:lnTo>
                  <a:pt x="112063" y="332753"/>
                </a:lnTo>
                <a:lnTo>
                  <a:pt x="126038" y="335787"/>
                </a:lnTo>
                <a:lnTo>
                  <a:pt x="140420" y="337646"/>
                </a:lnTo>
                <a:lnTo>
                  <a:pt x="155157" y="338277"/>
                </a:lnTo>
                <a:lnTo>
                  <a:pt x="167485" y="337836"/>
                </a:lnTo>
                <a:lnTo>
                  <a:pt x="181937" y="336178"/>
                </a:lnTo>
                <a:lnTo>
                  <a:pt x="195990" y="333336"/>
                </a:lnTo>
                <a:lnTo>
                  <a:pt x="209591" y="329361"/>
                </a:lnTo>
                <a:lnTo>
                  <a:pt x="222689" y="324307"/>
                </a:lnTo>
                <a:lnTo>
                  <a:pt x="235233" y="318224"/>
                </a:lnTo>
                <a:lnTo>
                  <a:pt x="247171" y="311165"/>
                </a:lnTo>
                <a:lnTo>
                  <a:pt x="258451" y="303181"/>
                </a:lnTo>
                <a:lnTo>
                  <a:pt x="269021" y="294325"/>
                </a:lnTo>
                <a:lnTo>
                  <a:pt x="278830" y="284647"/>
                </a:lnTo>
                <a:lnTo>
                  <a:pt x="287826" y="274201"/>
                </a:lnTo>
                <a:lnTo>
                  <a:pt x="295957" y="263037"/>
                </a:lnTo>
                <a:lnTo>
                  <a:pt x="303172" y="251208"/>
                </a:lnTo>
                <a:lnTo>
                  <a:pt x="309419" y="238765"/>
                </a:lnTo>
                <a:lnTo>
                  <a:pt x="314646" y="225761"/>
                </a:lnTo>
                <a:lnTo>
                  <a:pt x="318801" y="212247"/>
                </a:lnTo>
                <a:lnTo>
                  <a:pt x="321833" y="198274"/>
                </a:lnTo>
                <a:lnTo>
                  <a:pt x="323690" y="183896"/>
                </a:lnTo>
                <a:lnTo>
                  <a:pt x="324321" y="169163"/>
                </a:lnTo>
                <a:lnTo>
                  <a:pt x="323878" y="156800"/>
                </a:lnTo>
                <a:lnTo>
                  <a:pt x="322217" y="142356"/>
                </a:lnTo>
                <a:lnTo>
                  <a:pt x="319373" y="128310"/>
                </a:lnTo>
                <a:lnTo>
                  <a:pt x="315398" y="114714"/>
                </a:lnTo>
                <a:lnTo>
                  <a:pt x="310344" y="101620"/>
                </a:lnTo>
                <a:lnTo>
                  <a:pt x="304261" y="89080"/>
                </a:lnTo>
                <a:lnTo>
                  <a:pt x="297203" y="77145"/>
                </a:lnTo>
                <a:lnTo>
                  <a:pt x="289219" y="65867"/>
                </a:lnTo>
                <a:lnTo>
                  <a:pt x="280363" y="55298"/>
                </a:lnTo>
                <a:lnTo>
                  <a:pt x="270685" y="45491"/>
                </a:lnTo>
                <a:lnTo>
                  <a:pt x="260238" y="36495"/>
                </a:lnTo>
                <a:lnTo>
                  <a:pt x="249073" y="28365"/>
                </a:lnTo>
                <a:lnTo>
                  <a:pt x="237242" y="21150"/>
                </a:lnTo>
                <a:lnTo>
                  <a:pt x="224796" y="14903"/>
                </a:lnTo>
                <a:lnTo>
                  <a:pt x="211787" y="9676"/>
                </a:lnTo>
                <a:lnTo>
                  <a:pt x="198267" y="5520"/>
                </a:lnTo>
                <a:lnTo>
                  <a:pt x="184287" y="2488"/>
                </a:lnTo>
                <a:lnTo>
                  <a:pt x="169900" y="630"/>
                </a:lnTo>
                <a:lnTo>
                  <a:pt x="155157" y="0"/>
                </a:lnTo>
                <a:lnTo>
                  <a:pt x="142838" y="440"/>
                </a:lnTo>
                <a:lnTo>
                  <a:pt x="128396" y="2098"/>
                </a:lnTo>
                <a:lnTo>
                  <a:pt x="114352" y="4941"/>
                </a:lnTo>
                <a:lnTo>
                  <a:pt x="100757" y="8915"/>
                </a:lnTo>
                <a:lnTo>
                  <a:pt x="87664" y="13970"/>
                </a:lnTo>
                <a:lnTo>
                  <a:pt x="75125" y="20053"/>
                </a:lnTo>
                <a:lnTo>
                  <a:pt x="63191" y="27114"/>
                </a:lnTo>
                <a:lnTo>
                  <a:pt x="51913" y="35099"/>
                </a:lnTo>
                <a:lnTo>
                  <a:pt x="41345" y="43957"/>
                </a:lnTo>
                <a:lnTo>
                  <a:pt x="31537" y="53636"/>
                </a:lnTo>
                <a:lnTo>
                  <a:pt x="22542" y="64085"/>
                </a:lnTo>
                <a:lnTo>
                  <a:pt x="14411" y="75252"/>
                </a:lnTo>
                <a:lnTo>
                  <a:pt x="7195" y="87084"/>
                </a:lnTo>
                <a:lnTo>
                  <a:pt x="948" y="99531"/>
                </a:lnTo>
                <a:lnTo>
                  <a:pt x="2544" y="153166"/>
                </a:lnTo>
                <a:lnTo>
                  <a:pt x="4713" y="138916"/>
                </a:lnTo>
                <a:lnTo>
                  <a:pt x="8163" y="125121"/>
                </a:lnTo>
                <a:lnTo>
                  <a:pt x="12831" y="111844"/>
                </a:lnTo>
                <a:lnTo>
                  <a:pt x="18652" y="99151"/>
                </a:lnTo>
                <a:lnTo>
                  <a:pt x="25562" y="87104"/>
                </a:lnTo>
                <a:lnTo>
                  <a:pt x="33498" y="75769"/>
                </a:lnTo>
                <a:lnTo>
                  <a:pt x="42395" y="65209"/>
                </a:lnTo>
                <a:lnTo>
                  <a:pt x="52189" y="55488"/>
                </a:lnTo>
                <a:lnTo>
                  <a:pt x="62816" y="46670"/>
                </a:lnTo>
                <a:lnTo>
                  <a:pt x="74213" y="38821"/>
                </a:lnTo>
                <a:lnTo>
                  <a:pt x="86314" y="32003"/>
                </a:lnTo>
                <a:lnTo>
                  <a:pt x="99057" y="26281"/>
                </a:lnTo>
                <a:lnTo>
                  <a:pt x="112376" y="21719"/>
                </a:lnTo>
                <a:lnTo>
                  <a:pt x="126209" y="18381"/>
                </a:lnTo>
                <a:lnTo>
                  <a:pt x="140490" y="16331"/>
                </a:lnTo>
                <a:lnTo>
                  <a:pt x="155157" y="15633"/>
                </a:lnTo>
                <a:lnTo>
                  <a:pt x="156597" y="15640"/>
                </a:lnTo>
                <a:lnTo>
                  <a:pt x="171237" y="16471"/>
                </a:lnTo>
                <a:lnTo>
                  <a:pt x="185485" y="18647"/>
                </a:lnTo>
                <a:lnTo>
                  <a:pt x="199277" y="22105"/>
                </a:lnTo>
                <a:lnTo>
                  <a:pt x="212549" y="26780"/>
                </a:lnTo>
                <a:lnTo>
                  <a:pt x="225238" y="32607"/>
                </a:lnTo>
                <a:lnTo>
                  <a:pt x="237279" y="39524"/>
                </a:lnTo>
                <a:lnTo>
                  <a:pt x="248609" y="47466"/>
                </a:lnTo>
                <a:lnTo>
                  <a:pt x="259163" y="56368"/>
                </a:lnTo>
                <a:lnTo>
                  <a:pt x="268877" y="66168"/>
                </a:lnTo>
                <a:lnTo>
                  <a:pt x="277688" y="76800"/>
                </a:lnTo>
                <a:lnTo>
                  <a:pt x="285532" y="88201"/>
                </a:lnTo>
                <a:lnTo>
                  <a:pt x="292345" y="100307"/>
                </a:lnTo>
                <a:lnTo>
                  <a:pt x="298062" y="113053"/>
                </a:lnTo>
                <a:lnTo>
                  <a:pt x="302620" y="126376"/>
                </a:lnTo>
                <a:lnTo>
                  <a:pt x="305955" y="140211"/>
                </a:lnTo>
                <a:lnTo>
                  <a:pt x="308003" y="154495"/>
                </a:lnTo>
                <a:lnTo>
                  <a:pt x="308700" y="169163"/>
                </a:lnTo>
                <a:lnTo>
                  <a:pt x="308693" y="170562"/>
                </a:lnTo>
                <a:lnTo>
                  <a:pt x="307866" y="185200"/>
                </a:lnTo>
                <a:lnTo>
                  <a:pt x="305693" y="199447"/>
                </a:lnTo>
                <a:lnTo>
                  <a:pt x="302239" y="213238"/>
                </a:lnTo>
                <a:lnTo>
                  <a:pt x="297568" y="226508"/>
                </a:lnTo>
                <a:lnTo>
                  <a:pt x="291743" y="239196"/>
                </a:lnTo>
                <a:lnTo>
                  <a:pt x="284828" y="251235"/>
                </a:lnTo>
                <a:lnTo>
                  <a:pt x="276888" y="262563"/>
                </a:lnTo>
                <a:lnTo>
                  <a:pt x="267986" y="273115"/>
                </a:lnTo>
                <a:lnTo>
                  <a:pt x="258187" y="282828"/>
                </a:lnTo>
                <a:lnTo>
                  <a:pt x="247554" y="291638"/>
                </a:lnTo>
                <a:lnTo>
                  <a:pt x="236151" y="299480"/>
                </a:lnTo>
                <a:lnTo>
                  <a:pt x="224043" y="306291"/>
                </a:lnTo>
                <a:lnTo>
                  <a:pt x="211293" y="312008"/>
                </a:lnTo>
                <a:lnTo>
                  <a:pt x="197966" y="316565"/>
                </a:lnTo>
                <a:lnTo>
                  <a:pt x="184124" y="319899"/>
                </a:lnTo>
                <a:lnTo>
                  <a:pt x="169833" y="321946"/>
                </a:lnTo>
                <a:lnTo>
                  <a:pt x="155157" y="322643"/>
                </a:lnTo>
                <a:lnTo>
                  <a:pt x="153842" y="322637"/>
                </a:lnTo>
                <a:lnTo>
                  <a:pt x="139205" y="321818"/>
                </a:lnTo>
                <a:lnTo>
                  <a:pt x="124959" y="319652"/>
                </a:lnTo>
                <a:lnTo>
                  <a:pt x="111167" y="316205"/>
                </a:lnTo>
                <a:lnTo>
                  <a:pt x="97894" y="311540"/>
                </a:lnTo>
                <a:lnTo>
                  <a:pt x="85204" y="305720"/>
                </a:lnTo>
                <a:lnTo>
                  <a:pt x="73161" y="298811"/>
                </a:lnTo>
                <a:lnTo>
                  <a:pt x="61829" y="290875"/>
                </a:lnTo>
                <a:lnTo>
                  <a:pt x="51273" y="281978"/>
                </a:lnTo>
                <a:lnTo>
                  <a:pt x="41555" y="272182"/>
                </a:lnTo>
                <a:lnTo>
                  <a:pt x="32741" y="261552"/>
                </a:lnTo>
                <a:lnTo>
                  <a:pt x="24894" y="250152"/>
                </a:lnTo>
                <a:lnTo>
                  <a:pt x="18079" y="238046"/>
                </a:lnTo>
                <a:lnTo>
                  <a:pt x="12359" y="225298"/>
                </a:lnTo>
                <a:lnTo>
                  <a:pt x="7798" y="211972"/>
                </a:lnTo>
                <a:lnTo>
                  <a:pt x="4461" y="198131"/>
                </a:lnTo>
                <a:lnTo>
                  <a:pt x="2412" y="183841"/>
                </a:lnTo>
                <a:lnTo>
                  <a:pt x="0" y="236623"/>
                </a:lnTo>
                <a:lnTo>
                  <a:pt x="6080" y="249166"/>
                </a:lnTo>
                <a:lnTo>
                  <a:pt x="13138" y="261103"/>
                </a:lnTo>
                <a:lnTo>
                  <a:pt x="21121" y="272383"/>
                </a:lnTo>
                <a:lnTo>
                  <a:pt x="29977" y="282955"/>
                </a:lnTo>
                <a:lnTo>
                  <a:pt x="39654" y="292766"/>
                </a:lnTo>
                <a:lnTo>
                  <a:pt x="50101" y="301764"/>
                </a:lnTo>
                <a:lnTo>
                  <a:pt x="61265" y="309898"/>
                </a:lnTo>
                <a:lnTo>
                  <a:pt x="73096" y="317116"/>
                </a:lnTo>
                <a:lnTo>
                  <a:pt x="85540" y="323366"/>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prstClr val="black"/>
              </a:solidFill>
              <a:latin typeface="MyriadPro-Regularo)"/>
            </a:endParaRPr>
          </a:p>
        </xdr:txBody>
      </xdr:sp>
      <xdr:sp macro="" textlink="">
        <xdr:nvSpPr>
          <xdr:cNvPr id="21" name="object 16"/>
          <xdr:cNvSpPr/>
        </xdr:nvSpPr>
        <xdr:spPr>
          <a:xfrm>
            <a:off x="6248400" y="5920590"/>
            <a:ext cx="305036" cy="332163"/>
          </a:xfrm>
          <a:custGeom>
            <a:avLst/>
            <a:gdLst/>
            <a:ahLst/>
            <a:cxnLst/>
            <a:rect l="l" t="t" r="r" b="b"/>
            <a:pathLst>
              <a:path w="312458" h="340245">
                <a:moveTo>
                  <a:pt x="157403" y="0"/>
                </a:moveTo>
                <a:lnTo>
                  <a:pt x="0" y="333489"/>
                </a:lnTo>
                <a:lnTo>
                  <a:pt x="14363" y="340245"/>
                </a:lnTo>
                <a:lnTo>
                  <a:pt x="157276" y="37414"/>
                </a:lnTo>
                <a:lnTo>
                  <a:pt x="298068" y="340245"/>
                </a:lnTo>
                <a:lnTo>
                  <a:pt x="312458" y="333540"/>
                </a:lnTo>
                <a:lnTo>
                  <a:pt x="157403" y="0"/>
                </a:lnTo>
                <a:close/>
              </a:path>
            </a:pathLst>
          </a:custGeom>
          <a:solidFill>
            <a:srgbClr val="96989A"/>
          </a:solidFill>
        </xdr:spPr>
        <xdr:txBody>
          <a:bodyPr wrap="square" lIns="0" tIns="0" rIns="0" bIns="0"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892637"/>
            <a:endParaRPr sz="1757">
              <a:solidFill>
                <a:schemeClr val="bg1">
                  <a:lumMod val="65000"/>
                </a:schemeClr>
              </a:solidFill>
              <a:latin typeface="MyriadPro-Regularo)"/>
            </a:endParaRPr>
          </a:p>
        </xdr:txBody>
      </xdr:sp>
    </xdr:grpSp>
    <xdr:clientData/>
  </xdr:twoCellAnchor>
  <xdr:oneCellAnchor>
    <xdr:from>
      <xdr:col>1</xdr:col>
      <xdr:colOff>152400</xdr:colOff>
      <xdr:row>7</xdr:row>
      <xdr:rowOff>95250</xdr:rowOff>
    </xdr:from>
    <xdr:ext cx="1530484" cy="805519"/>
    <xdr:pic>
      <xdr:nvPicPr>
        <xdr:cNvPr id="22" name="Picture 2" descr="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428750"/>
          <a:ext cx="1530484" cy="8055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76200</xdr:rowOff>
    </xdr:from>
    <xdr:to>
      <xdr:col>3</xdr:col>
      <xdr:colOff>97071</xdr:colOff>
      <xdr:row>3</xdr:row>
      <xdr:rowOff>38100</xdr:rowOff>
    </xdr:to>
    <xdr:pic>
      <xdr:nvPicPr>
        <xdr:cNvPr id="2" name="Picture 6"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266700"/>
          <a:ext cx="882603"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280147</xdr:colOff>
      <xdr:row>286</xdr:row>
      <xdr:rowOff>100854</xdr:rowOff>
    </xdr:from>
    <xdr:to>
      <xdr:col>9</xdr:col>
      <xdr:colOff>1503940</xdr:colOff>
      <xdr:row>313</xdr:row>
      <xdr:rowOff>183622</xdr:rowOff>
    </xdr:to>
    <xdr:pic>
      <xdr:nvPicPr>
        <xdr:cNvPr id="3" name="Imagen 2"/>
        <xdr:cNvPicPr>
          <a:picLocks noChangeAspect="1"/>
        </xdr:cNvPicPr>
      </xdr:nvPicPr>
      <xdr:blipFill>
        <a:blip xmlns:r="http://schemas.openxmlformats.org/officeDocument/2006/relationships" r:embed="rId2"/>
        <a:stretch>
          <a:fillRect/>
        </a:stretch>
      </xdr:blipFill>
      <xdr:spPr>
        <a:xfrm>
          <a:off x="1445559" y="50359236"/>
          <a:ext cx="5975087" cy="5764151"/>
        </a:xfrm>
        <a:prstGeom prst="rect">
          <a:avLst/>
        </a:prstGeom>
      </xdr:spPr>
    </xdr:pic>
    <xdr:clientData/>
  </xdr:twoCellAnchor>
  <xdr:twoCellAnchor>
    <xdr:from>
      <xdr:col>6</xdr:col>
      <xdr:colOff>393888</xdr:colOff>
      <xdr:row>319</xdr:row>
      <xdr:rowOff>186451</xdr:rowOff>
    </xdr:from>
    <xdr:to>
      <xdr:col>7</xdr:col>
      <xdr:colOff>537882</xdr:colOff>
      <xdr:row>328</xdr:row>
      <xdr:rowOff>105336</xdr:rowOff>
    </xdr:to>
    <xdr:pic>
      <xdr:nvPicPr>
        <xdr:cNvPr id="4" name="Imagen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3463" y="50668951"/>
          <a:ext cx="905994" cy="164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694766</xdr:colOff>
      <xdr:row>356</xdr:row>
      <xdr:rowOff>77339</xdr:rowOff>
    </xdr:from>
    <xdr:to>
      <xdr:col>5</xdr:col>
      <xdr:colOff>577665</xdr:colOff>
      <xdr:row>369</xdr:row>
      <xdr:rowOff>130012</xdr:rowOff>
    </xdr:to>
    <xdr:pic>
      <xdr:nvPicPr>
        <xdr:cNvPr id="5" name="Imagen 4"/>
        <xdr:cNvPicPr>
          <a:picLocks noChangeAspect="1"/>
        </xdr:cNvPicPr>
      </xdr:nvPicPr>
      <xdr:blipFill>
        <a:blip xmlns:r="http://schemas.openxmlformats.org/officeDocument/2006/relationships" r:embed="rId4"/>
        <a:stretch>
          <a:fillRect/>
        </a:stretch>
      </xdr:blipFill>
      <xdr:spPr>
        <a:xfrm>
          <a:off x="1866341" y="58760864"/>
          <a:ext cx="2106706" cy="2529173"/>
        </a:xfrm>
        <a:prstGeom prst="rect">
          <a:avLst/>
        </a:prstGeom>
      </xdr:spPr>
    </xdr:pic>
    <xdr:clientData/>
  </xdr:twoCellAnchor>
  <xdr:twoCellAnchor editAs="oneCell">
    <xdr:from>
      <xdr:col>1</xdr:col>
      <xdr:colOff>416719</xdr:colOff>
      <xdr:row>335</xdr:row>
      <xdr:rowOff>178594</xdr:rowOff>
    </xdr:from>
    <xdr:to>
      <xdr:col>9</xdr:col>
      <xdr:colOff>2188651</xdr:colOff>
      <xdr:row>351</xdr:row>
      <xdr:rowOff>47625</xdr:rowOff>
    </xdr:to>
    <xdr:pic>
      <xdr:nvPicPr>
        <xdr:cNvPr id="10" name="Imagen 9"/>
        <xdr:cNvPicPr>
          <a:picLocks noChangeAspect="1"/>
        </xdr:cNvPicPr>
      </xdr:nvPicPr>
      <xdr:blipFill>
        <a:blip xmlns:r="http://schemas.openxmlformats.org/officeDocument/2006/relationships" r:embed="rId5"/>
        <a:stretch>
          <a:fillRect/>
        </a:stretch>
      </xdr:blipFill>
      <xdr:spPr>
        <a:xfrm>
          <a:off x="1107282" y="54459188"/>
          <a:ext cx="7012782" cy="29170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104775</xdr:rowOff>
    </xdr:from>
    <xdr:ext cx="1355352" cy="528918"/>
    <xdr:pic>
      <xdr:nvPicPr>
        <xdr:cNvPr id="2" name="Picture 6"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
          <a:ext cx="1355352" cy="5289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342900</xdr:colOff>
      <xdr:row>7</xdr:row>
      <xdr:rowOff>38099</xdr:rowOff>
    </xdr:from>
    <xdr:to>
      <xdr:col>12</xdr:col>
      <xdr:colOff>237464</xdr:colOff>
      <xdr:row>19</xdr:row>
      <xdr:rowOff>126350</xdr:rowOff>
    </xdr:to>
    <xdr:grpSp>
      <xdr:nvGrpSpPr>
        <xdr:cNvPr id="3" name="Grupo 2"/>
        <xdr:cNvGrpSpPr/>
      </xdr:nvGrpSpPr>
      <xdr:grpSpPr>
        <a:xfrm>
          <a:off x="4324350" y="1476374"/>
          <a:ext cx="3704564" cy="2612376"/>
          <a:chOff x="256420" y="2753103"/>
          <a:chExt cx="5072174" cy="3537075"/>
        </a:xfrm>
      </xdr:grpSpPr>
      <xdr:grpSp>
        <xdr:nvGrpSpPr>
          <xdr:cNvPr id="4" name="Grupo 3"/>
          <xdr:cNvGrpSpPr/>
        </xdr:nvGrpSpPr>
        <xdr:grpSpPr>
          <a:xfrm>
            <a:off x="641232" y="2753103"/>
            <a:ext cx="4297026" cy="3537075"/>
            <a:chOff x="1409219" y="2047903"/>
            <a:chExt cx="3660601" cy="3053191"/>
          </a:xfrm>
        </xdr:grpSpPr>
        <xdr:sp macro="" textlink="">
          <xdr:nvSpPr>
            <xdr:cNvPr id="14" name="Trapecio 13"/>
            <xdr:cNvSpPr/>
          </xdr:nvSpPr>
          <xdr:spPr bwMode="ltGray">
            <a:xfrm>
              <a:off x="1839512" y="3046295"/>
              <a:ext cx="2719257" cy="1270570"/>
            </a:xfrm>
            <a:prstGeom prst="trapezoid">
              <a:avLst>
                <a:gd name="adj" fmla="val 62847"/>
              </a:avLst>
            </a:prstGeom>
            <a:solidFill>
              <a:srgbClr val="FCB53B"/>
            </a:solidFill>
            <a:ln w="3175" cap="flat" cmpd="sng" algn="ctr">
              <a:solidFill>
                <a:schemeClr val="accent4">
                  <a:lumMod val="75000"/>
                </a:schemeClr>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15" name="Trapecio 14"/>
            <xdr:cNvSpPr/>
          </xdr:nvSpPr>
          <xdr:spPr bwMode="ltGray">
            <a:xfrm>
              <a:off x="1409219" y="4357943"/>
              <a:ext cx="3660601" cy="743151"/>
            </a:xfrm>
            <a:prstGeom prst="trapezoid">
              <a:avLst>
                <a:gd name="adj" fmla="val 64306"/>
              </a:avLst>
            </a:prstGeom>
            <a:solidFill>
              <a:srgbClr val="17B987"/>
            </a:solidFill>
            <a:ln w="3175" cap="flat" cmpd="sng" algn="ctr">
              <a:solidFill>
                <a:schemeClr val="accent6"/>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16" name="Triángulo isósceles 15"/>
            <xdr:cNvSpPr/>
          </xdr:nvSpPr>
          <xdr:spPr bwMode="ltGray">
            <a:xfrm>
              <a:off x="2614219" y="2047903"/>
              <a:ext cx="1122425" cy="957375"/>
            </a:xfrm>
            <a:prstGeom prst="triangle">
              <a:avLst>
                <a:gd name="adj" fmla="val 49423"/>
              </a:avLst>
            </a:prstGeom>
            <a:solidFill>
              <a:srgbClr val="FA3E4B"/>
            </a:solidFill>
            <a:ln w="3175" cap="flat" cmpd="sng" algn="ctr">
              <a:solidFill>
                <a:srgbClr val="C00000"/>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grpSp>
      <xdr:grpSp>
        <xdr:nvGrpSpPr>
          <xdr:cNvPr id="5" name="Grupo 4"/>
          <xdr:cNvGrpSpPr/>
        </xdr:nvGrpSpPr>
        <xdr:grpSpPr>
          <a:xfrm>
            <a:off x="256420" y="3042259"/>
            <a:ext cx="5072174" cy="3089695"/>
            <a:chOff x="199576" y="3149363"/>
            <a:chExt cx="5072174" cy="3089695"/>
          </a:xfrm>
        </xdr:grpSpPr>
        <xdr:sp macro="" textlink="">
          <xdr:nvSpPr>
            <xdr:cNvPr id="6" name="8 Elipse"/>
            <xdr:cNvSpPr/>
          </xdr:nvSpPr>
          <xdr:spPr bwMode="ltGray">
            <a:xfrm>
              <a:off x="2388439" y="3265873"/>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a:t>
              </a:r>
              <a:r>
                <a:rPr lang="en-US" sz="800" b="1" baseline="0">
                  <a:solidFill>
                    <a:schemeClr val="tx2"/>
                  </a:solidFill>
                  <a:latin typeface="Caibri"/>
                </a:rPr>
                <a:t> 1</a:t>
              </a:r>
              <a:endParaRPr lang="en-US" sz="800" b="1">
                <a:solidFill>
                  <a:schemeClr val="tx2"/>
                </a:solidFill>
                <a:latin typeface="Caibri"/>
              </a:endParaRPr>
            </a:p>
          </xdr:txBody>
        </xdr:sp>
        <xdr:sp macro="" textlink="">
          <xdr:nvSpPr>
            <xdr:cNvPr id="7" name="11 Rectángulo"/>
            <xdr:cNvSpPr/>
          </xdr:nvSpPr>
          <xdr:spPr bwMode="ltGray">
            <a:xfrm>
              <a:off x="1089251" y="3747021"/>
              <a:ext cx="1054808" cy="304766"/>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28 puntos</a:t>
              </a:r>
            </a:p>
          </xdr:txBody>
        </xdr:sp>
        <xdr:sp macro="" textlink="">
          <xdr:nvSpPr>
            <xdr:cNvPr id="8" name="11 Rectángulo"/>
            <xdr:cNvSpPr/>
          </xdr:nvSpPr>
          <xdr:spPr bwMode="ltGray">
            <a:xfrm>
              <a:off x="199576" y="5248484"/>
              <a:ext cx="1054808" cy="304766"/>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16 puntos</a:t>
              </a:r>
            </a:p>
          </xdr:txBody>
        </xdr:sp>
        <xdr:sp macro="" textlink="">
          <xdr:nvSpPr>
            <xdr:cNvPr id="9" name="Rectángulo 8"/>
            <xdr:cNvSpPr/>
          </xdr:nvSpPr>
          <xdr:spPr>
            <a:xfrm>
              <a:off x="3087471" y="3149363"/>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10%</a:t>
              </a:r>
              <a:endParaRPr lang="en-US" sz="1400" b="1">
                <a:solidFill>
                  <a:srgbClr val="000000"/>
                </a:solidFill>
                <a:latin typeface="Calibri" panose="020F0502020204030204" pitchFamily="34" charset="0"/>
              </a:endParaRPr>
            </a:p>
          </xdr:txBody>
        </xdr:sp>
        <xdr:sp macro="" textlink="">
          <xdr:nvSpPr>
            <xdr:cNvPr id="10" name="Rectángulo 9"/>
            <xdr:cNvSpPr/>
          </xdr:nvSpPr>
          <xdr:spPr>
            <a:xfrm>
              <a:off x="3781545" y="4500764"/>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30%</a:t>
              </a:r>
              <a:endParaRPr lang="en-US" sz="1400" b="1">
                <a:solidFill>
                  <a:srgbClr val="000000"/>
                </a:solidFill>
                <a:latin typeface="Calibri" panose="020F0502020204030204" pitchFamily="34" charset="0"/>
              </a:endParaRPr>
            </a:p>
          </xdr:txBody>
        </xdr:sp>
        <xdr:sp macro="" textlink="">
          <xdr:nvSpPr>
            <xdr:cNvPr id="11" name="Rectángulo 10"/>
            <xdr:cNvSpPr/>
          </xdr:nvSpPr>
          <xdr:spPr>
            <a:xfrm>
              <a:off x="4588733" y="5718064"/>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60%</a:t>
              </a:r>
              <a:endParaRPr lang="en-US" sz="1400" b="1">
                <a:solidFill>
                  <a:srgbClr val="000000"/>
                </a:solidFill>
                <a:latin typeface="Calibri" panose="020F0502020204030204" pitchFamily="34" charset="0"/>
              </a:endParaRPr>
            </a:p>
          </xdr:txBody>
        </xdr:sp>
        <xdr:sp macro="" textlink="">
          <xdr:nvSpPr>
            <xdr:cNvPr id="12" name="8 Elipse"/>
            <xdr:cNvSpPr/>
          </xdr:nvSpPr>
          <xdr:spPr bwMode="ltGray">
            <a:xfrm>
              <a:off x="2401482" y="4485111"/>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2</a:t>
              </a:r>
            </a:p>
          </xdr:txBody>
        </xdr:sp>
        <xdr:sp macro="" textlink="">
          <xdr:nvSpPr>
            <xdr:cNvPr id="13" name="8 Elipse"/>
            <xdr:cNvSpPr/>
          </xdr:nvSpPr>
          <xdr:spPr bwMode="ltGray">
            <a:xfrm>
              <a:off x="2401482" y="5653953"/>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3</a:t>
              </a:r>
            </a:p>
          </xdr:txBody>
        </xdr:sp>
      </xdr:grpSp>
    </xdr:grp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428625</xdr:colOff>
      <xdr:row>1</xdr:row>
      <xdr:rowOff>20170</xdr:rowOff>
    </xdr:from>
    <xdr:ext cx="1355352" cy="528918"/>
    <xdr:pic>
      <xdr:nvPicPr>
        <xdr:cNvPr id="2" name="Picture 6"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210670"/>
          <a:ext cx="1355352" cy="5289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550333</xdr:colOff>
      <xdr:row>225</xdr:row>
      <xdr:rowOff>44056</xdr:rowOff>
    </xdr:from>
    <xdr:to>
      <xdr:col>10</xdr:col>
      <xdr:colOff>4726389</xdr:colOff>
      <xdr:row>254</xdr:row>
      <xdr:rowOff>77879</xdr:rowOff>
    </xdr:to>
    <xdr:pic>
      <xdr:nvPicPr>
        <xdr:cNvPr id="3" name="Imagen 2"/>
        <xdr:cNvPicPr>
          <a:picLocks noChangeAspect="1"/>
        </xdr:cNvPicPr>
      </xdr:nvPicPr>
      <xdr:blipFill>
        <a:blip xmlns:r="http://schemas.openxmlformats.org/officeDocument/2006/relationships" r:embed="rId2"/>
        <a:stretch>
          <a:fillRect/>
        </a:stretch>
      </xdr:blipFill>
      <xdr:spPr>
        <a:xfrm>
          <a:off x="4360333" y="23827981"/>
          <a:ext cx="5745581" cy="5558323"/>
        </a:xfrm>
        <a:prstGeom prst="rect">
          <a:avLst/>
        </a:prstGeom>
      </xdr:spPr>
    </xdr:pic>
    <xdr:clientData/>
  </xdr:twoCellAnchor>
  <xdr:twoCellAnchor>
    <xdr:from>
      <xdr:col>10</xdr:col>
      <xdr:colOff>275167</xdr:colOff>
      <xdr:row>256</xdr:row>
      <xdr:rowOff>179916</xdr:rowOff>
    </xdr:from>
    <xdr:to>
      <xdr:col>10</xdr:col>
      <xdr:colOff>1181161</xdr:colOff>
      <xdr:row>265</xdr:row>
      <xdr:rowOff>112408</xdr:rowOff>
    </xdr:to>
    <xdr:pic>
      <xdr:nvPicPr>
        <xdr:cNvPr id="4" name="Imagen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61667" y="29869341"/>
          <a:ext cx="905994" cy="1646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507998</xdr:colOff>
      <xdr:row>292</xdr:row>
      <xdr:rowOff>28140</xdr:rowOff>
    </xdr:from>
    <xdr:to>
      <xdr:col>6</xdr:col>
      <xdr:colOff>7625</xdr:colOff>
      <xdr:row>306</xdr:row>
      <xdr:rowOff>169090</xdr:rowOff>
    </xdr:to>
    <xdr:pic>
      <xdr:nvPicPr>
        <xdr:cNvPr id="7" name="Imagen 6"/>
        <xdr:cNvPicPr>
          <a:picLocks noChangeAspect="1"/>
        </xdr:cNvPicPr>
      </xdr:nvPicPr>
      <xdr:blipFill>
        <a:blip xmlns:r="http://schemas.openxmlformats.org/officeDocument/2006/relationships" r:embed="rId4"/>
        <a:stretch>
          <a:fillRect/>
        </a:stretch>
      </xdr:blipFill>
      <xdr:spPr>
        <a:xfrm>
          <a:off x="2031998" y="36575565"/>
          <a:ext cx="2338917" cy="2807950"/>
        </a:xfrm>
        <a:prstGeom prst="rect">
          <a:avLst/>
        </a:prstGeom>
      </xdr:spPr>
    </xdr:pic>
    <xdr:clientData/>
  </xdr:twoCellAnchor>
  <xdr:twoCellAnchor editAs="oneCell">
    <xdr:from>
      <xdr:col>3</xdr:col>
      <xdr:colOff>78441</xdr:colOff>
      <xdr:row>271</xdr:row>
      <xdr:rowOff>33618</xdr:rowOff>
    </xdr:from>
    <xdr:to>
      <xdr:col>10</xdr:col>
      <xdr:colOff>2272693</xdr:colOff>
      <xdr:row>286</xdr:row>
      <xdr:rowOff>93149</xdr:rowOff>
    </xdr:to>
    <xdr:pic>
      <xdr:nvPicPr>
        <xdr:cNvPr id="11" name="Imagen 10"/>
        <xdr:cNvPicPr>
          <a:picLocks noChangeAspect="1"/>
        </xdr:cNvPicPr>
      </xdr:nvPicPr>
      <xdr:blipFill>
        <a:blip xmlns:r="http://schemas.openxmlformats.org/officeDocument/2006/relationships" r:embed="rId5"/>
        <a:stretch>
          <a:fillRect/>
        </a:stretch>
      </xdr:blipFill>
      <xdr:spPr>
        <a:xfrm>
          <a:off x="1378323" y="33931412"/>
          <a:ext cx="7012782" cy="2917031"/>
        </a:xfrm>
        <a:prstGeom prst="rect">
          <a:avLst/>
        </a:prstGeom>
      </xdr:spPr>
    </xdr:pic>
    <xdr:clientData/>
  </xdr:twoCellAnchor>
  <xdr:twoCellAnchor editAs="oneCell">
    <xdr:from>
      <xdr:col>2</xdr:col>
      <xdr:colOff>173691</xdr:colOff>
      <xdr:row>31</xdr:row>
      <xdr:rowOff>11207</xdr:rowOff>
    </xdr:from>
    <xdr:to>
      <xdr:col>3</xdr:col>
      <xdr:colOff>77063</xdr:colOff>
      <xdr:row>32</xdr:row>
      <xdr:rowOff>137271</xdr:rowOff>
    </xdr:to>
    <xdr:pic>
      <xdr:nvPicPr>
        <xdr:cNvPr id="10" name="Imagen 9" descr="Resultado de imagen de listado"/>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4191" y="4762501"/>
          <a:ext cx="317989" cy="316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493059</xdr:colOff>
      <xdr:row>59</xdr:row>
      <xdr:rowOff>0</xdr:rowOff>
    </xdr:from>
    <xdr:to>
      <xdr:col>4</xdr:col>
      <xdr:colOff>811048</xdr:colOff>
      <xdr:row>60</xdr:row>
      <xdr:rowOff>126064</xdr:rowOff>
    </xdr:to>
    <xdr:pic>
      <xdr:nvPicPr>
        <xdr:cNvPr id="12" name="Imagen 11" descr="Resultado de imagen de listado"/>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55912" y="8505265"/>
          <a:ext cx="317989" cy="316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481854</xdr:colOff>
      <xdr:row>62</xdr:row>
      <xdr:rowOff>168089</xdr:rowOff>
    </xdr:from>
    <xdr:to>
      <xdr:col>4</xdr:col>
      <xdr:colOff>799843</xdr:colOff>
      <xdr:row>65</xdr:row>
      <xdr:rowOff>2800</xdr:rowOff>
    </xdr:to>
    <xdr:pic>
      <xdr:nvPicPr>
        <xdr:cNvPr id="13" name="Imagen 12" descr="Resultado de imagen de listado"/>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77472" y="10981765"/>
          <a:ext cx="317989" cy="316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1266265</xdr:colOff>
      <xdr:row>20</xdr:row>
      <xdr:rowOff>11206</xdr:rowOff>
    </xdr:from>
    <xdr:to>
      <xdr:col>10</xdr:col>
      <xdr:colOff>1584254</xdr:colOff>
      <xdr:row>21</xdr:row>
      <xdr:rowOff>182093</xdr:rowOff>
    </xdr:to>
    <xdr:pic>
      <xdr:nvPicPr>
        <xdr:cNvPr id="14" name="Imagen 13" descr="Resultado de imagen de listado"/>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723530" y="3227294"/>
          <a:ext cx="317989" cy="316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1580028</xdr:colOff>
      <xdr:row>19</xdr:row>
      <xdr:rowOff>112060</xdr:rowOff>
    </xdr:from>
    <xdr:to>
      <xdr:col>12</xdr:col>
      <xdr:colOff>526674</xdr:colOff>
      <xdr:row>22</xdr:row>
      <xdr:rowOff>22412</xdr:rowOff>
    </xdr:to>
    <xdr:sp macro="" textlink="">
      <xdr:nvSpPr>
        <xdr:cNvPr id="5" name="Rectángulo 4"/>
        <xdr:cNvSpPr/>
      </xdr:nvSpPr>
      <xdr:spPr>
        <a:xfrm>
          <a:off x="7037293" y="3182472"/>
          <a:ext cx="6297705" cy="448234"/>
        </a:xfrm>
        <a:prstGeom prst="rect">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ES" sz="1100"/>
            <a:t>Las</a:t>
          </a:r>
          <a:r>
            <a:rPr lang="es-ES" sz="1100" baseline="0"/>
            <a:t> celdas verdes son celdas que se pueden rellenar a modo informativo, y que recogen información sobre las variables (p.ej. peso, puntuación cuestionarios, grado de toxicidad, etc).</a:t>
          </a:r>
          <a:endParaRPr lang="es-ES" sz="1100"/>
        </a:p>
      </xdr:txBody>
    </xdr:sp>
    <xdr:clientData/>
  </xdr:twoCellAnchor>
  <xdr:twoCellAnchor editAs="oneCell">
    <xdr:from>
      <xdr:col>2</xdr:col>
      <xdr:colOff>197225</xdr:colOff>
      <xdr:row>69</xdr:row>
      <xdr:rowOff>0</xdr:rowOff>
    </xdr:from>
    <xdr:to>
      <xdr:col>3</xdr:col>
      <xdr:colOff>100597</xdr:colOff>
      <xdr:row>69</xdr:row>
      <xdr:rowOff>316564</xdr:rowOff>
    </xdr:to>
    <xdr:pic>
      <xdr:nvPicPr>
        <xdr:cNvPr id="15" name="Imagen 14" descr="Resultado de imagen de listado"/>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87725" y="10976721"/>
          <a:ext cx="317989" cy="316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74</xdr:row>
      <xdr:rowOff>89647</xdr:rowOff>
    </xdr:from>
    <xdr:to>
      <xdr:col>3</xdr:col>
      <xdr:colOff>93872</xdr:colOff>
      <xdr:row>76</xdr:row>
      <xdr:rowOff>25211</xdr:rowOff>
    </xdr:to>
    <xdr:pic>
      <xdr:nvPicPr>
        <xdr:cNvPr id="16" name="Imagen 15" descr="Resultado de imagen de listado"/>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81000" y="11452412"/>
          <a:ext cx="317989" cy="316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6992471</xdr:colOff>
      <xdr:row>208</xdr:row>
      <xdr:rowOff>165845</xdr:rowOff>
    </xdr:from>
    <xdr:to>
      <xdr:col>11</xdr:col>
      <xdr:colOff>78442</xdr:colOff>
      <xdr:row>210</xdr:row>
      <xdr:rowOff>121022</xdr:rowOff>
    </xdr:to>
    <xdr:pic>
      <xdr:nvPicPr>
        <xdr:cNvPr id="18" name="Imagen 17" descr="Resultado de imagen de volver simbolo">
          <a:hlinkClick xmlns:r="http://schemas.openxmlformats.org/officeDocument/2006/relationships" r:id="rId7"/>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404912" y="29401992"/>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7021607</xdr:colOff>
      <xdr:row>220</xdr:row>
      <xdr:rowOff>15686</xdr:rowOff>
    </xdr:from>
    <xdr:to>
      <xdr:col>12</xdr:col>
      <xdr:colOff>6725</xdr:colOff>
      <xdr:row>221</xdr:row>
      <xdr:rowOff>161363</xdr:rowOff>
    </xdr:to>
    <xdr:pic>
      <xdr:nvPicPr>
        <xdr:cNvPr id="19" name="Imagen 18" descr="Resultado de imagen de volver simbolo">
          <a:hlinkClick xmlns:r="http://schemas.openxmlformats.org/officeDocument/2006/relationships" r:id="rId9"/>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434048" y="31560245"/>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7044019</xdr:colOff>
      <xdr:row>256</xdr:row>
      <xdr:rowOff>49304</xdr:rowOff>
    </xdr:from>
    <xdr:to>
      <xdr:col>12</xdr:col>
      <xdr:colOff>29137</xdr:colOff>
      <xdr:row>258</xdr:row>
      <xdr:rowOff>4481</xdr:rowOff>
    </xdr:to>
    <xdr:pic>
      <xdr:nvPicPr>
        <xdr:cNvPr id="20" name="Imagen 19" descr="Resultado de imagen de volver simbolo">
          <a:hlinkClick xmlns:r="http://schemas.openxmlformats.org/officeDocument/2006/relationships" r:id="rId9"/>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456460" y="38451863"/>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99</xdr:row>
      <xdr:rowOff>123265</xdr:rowOff>
    </xdr:from>
    <xdr:to>
      <xdr:col>3</xdr:col>
      <xdr:colOff>93872</xdr:colOff>
      <xdr:row>101</xdr:row>
      <xdr:rowOff>148476</xdr:rowOff>
    </xdr:to>
    <xdr:pic>
      <xdr:nvPicPr>
        <xdr:cNvPr id="21" name="Imagen 20" descr="Resultado de imagen de listado"/>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14618" y="15654618"/>
          <a:ext cx="317989" cy="316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156882</xdr:colOff>
      <xdr:row>89</xdr:row>
      <xdr:rowOff>22368</xdr:rowOff>
    </xdr:from>
    <xdr:to>
      <xdr:col>3</xdr:col>
      <xdr:colOff>78442</xdr:colOff>
      <xdr:row>90</xdr:row>
      <xdr:rowOff>165847</xdr:rowOff>
    </xdr:to>
    <xdr:pic>
      <xdr:nvPicPr>
        <xdr:cNvPr id="22" name="Imagen 21" descr="Resultado de imagen de documento">
          <a:hlinkClick xmlns:r="http://schemas.openxmlformats.org/officeDocument/2006/relationships" r:id="rId10"/>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81000" y="14018515"/>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156882</xdr:colOff>
      <xdr:row>140</xdr:row>
      <xdr:rowOff>11205</xdr:rowOff>
    </xdr:from>
    <xdr:to>
      <xdr:col>3</xdr:col>
      <xdr:colOff>78442</xdr:colOff>
      <xdr:row>141</xdr:row>
      <xdr:rowOff>154684</xdr:rowOff>
    </xdr:to>
    <xdr:pic>
      <xdr:nvPicPr>
        <xdr:cNvPr id="23" name="Imagen 22" descr="Resultado de imagen de documento">
          <a:hlinkClick xmlns:r="http://schemas.openxmlformats.org/officeDocument/2006/relationships" r:id="rId12"/>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81000" y="21403234"/>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181</xdr:row>
      <xdr:rowOff>11205</xdr:rowOff>
    </xdr:from>
    <xdr:to>
      <xdr:col>3</xdr:col>
      <xdr:colOff>93872</xdr:colOff>
      <xdr:row>183</xdr:row>
      <xdr:rowOff>36416</xdr:rowOff>
    </xdr:to>
    <xdr:pic>
      <xdr:nvPicPr>
        <xdr:cNvPr id="24" name="Imagen 23" descr="Resultado de imagen de listado"/>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14618" y="25190823"/>
          <a:ext cx="317989" cy="316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134471</xdr:colOff>
      <xdr:row>192</xdr:row>
      <xdr:rowOff>179292</xdr:rowOff>
    </xdr:from>
    <xdr:to>
      <xdr:col>3</xdr:col>
      <xdr:colOff>56031</xdr:colOff>
      <xdr:row>194</xdr:row>
      <xdr:rowOff>132271</xdr:rowOff>
    </xdr:to>
    <xdr:pic>
      <xdr:nvPicPr>
        <xdr:cNvPr id="25" name="Imagen 24" descr="Resultado de imagen de documento">
          <a:hlinkClick xmlns:r="http://schemas.openxmlformats.org/officeDocument/2006/relationships" r:id="rId13"/>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58589" y="34211557"/>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129988</xdr:colOff>
      <xdr:row>42</xdr:row>
      <xdr:rowOff>17886</xdr:rowOff>
    </xdr:from>
    <xdr:to>
      <xdr:col>3</xdr:col>
      <xdr:colOff>51548</xdr:colOff>
      <xdr:row>43</xdr:row>
      <xdr:rowOff>161365</xdr:rowOff>
    </xdr:to>
    <xdr:pic>
      <xdr:nvPicPr>
        <xdr:cNvPr id="26" name="Imagen 25" descr="Resultado de imagen de documento">
          <a:hlinkClick xmlns:r="http://schemas.openxmlformats.org/officeDocument/2006/relationships" r:id="rId14"/>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54106" y="6651768"/>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78440</xdr:colOff>
      <xdr:row>58</xdr:row>
      <xdr:rowOff>33618</xdr:rowOff>
    </xdr:from>
    <xdr:to>
      <xdr:col>4</xdr:col>
      <xdr:colOff>414617</xdr:colOff>
      <xdr:row>60</xdr:row>
      <xdr:rowOff>132274</xdr:rowOff>
    </xdr:to>
    <xdr:pic>
      <xdr:nvPicPr>
        <xdr:cNvPr id="27" name="Imagen 26" descr="Resultado de imagen de documento">
          <a:hlinkClick xmlns:r="http://schemas.openxmlformats.org/officeDocument/2006/relationships" r:id="rId15"/>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74058" y="9244853"/>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78441</xdr:colOff>
      <xdr:row>62</xdr:row>
      <xdr:rowOff>156884</xdr:rowOff>
    </xdr:from>
    <xdr:to>
      <xdr:col>4</xdr:col>
      <xdr:colOff>414618</xdr:colOff>
      <xdr:row>65</xdr:row>
      <xdr:rowOff>9010</xdr:rowOff>
    </xdr:to>
    <xdr:pic>
      <xdr:nvPicPr>
        <xdr:cNvPr id="28" name="Imagen 27" descr="Resultado de imagen de documento">
          <a:hlinkClick xmlns:r="http://schemas.openxmlformats.org/officeDocument/2006/relationships" r:id="rId16"/>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74059" y="10970560"/>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141194</xdr:colOff>
      <xdr:row>67</xdr:row>
      <xdr:rowOff>96327</xdr:rowOff>
    </xdr:from>
    <xdr:to>
      <xdr:col>3</xdr:col>
      <xdr:colOff>62754</xdr:colOff>
      <xdr:row>68</xdr:row>
      <xdr:rowOff>239806</xdr:rowOff>
    </xdr:to>
    <xdr:pic>
      <xdr:nvPicPr>
        <xdr:cNvPr id="29" name="Imagen 28" descr="Resultado de imagen de documento">
          <a:hlinkClick xmlns:r="http://schemas.openxmlformats.org/officeDocument/2006/relationships" r:id="rId17"/>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65312" y="11683209"/>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58271</xdr:colOff>
      <xdr:row>74</xdr:row>
      <xdr:rowOff>91845</xdr:rowOff>
    </xdr:from>
    <xdr:to>
      <xdr:col>2</xdr:col>
      <xdr:colOff>170330</xdr:colOff>
      <xdr:row>76</xdr:row>
      <xdr:rowOff>44824</xdr:rowOff>
    </xdr:to>
    <xdr:pic>
      <xdr:nvPicPr>
        <xdr:cNvPr id="30" name="Imagen 29" descr="Resultado de imagen de documento">
          <a:hlinkClick xmlns:r="http://schemas.openxmlformats.org/officeDocument/2006/relationships" r:id="rId18"/>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8271" y="11611492"/>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7059706</xdr:colOff>
      <xdr:row>267</xdr:row>
      <xdr:rowOff>168088</xdr:rowOff>
    </xdr:from>
    <xdr:to>
      <xdr:col>12</xdr:col>
      <xdr:colOff>44824</xdr:colOff>
      <xdr:row>269</xdr:row>
      <xdr:rowOff>123265</xdr:rowOff>
    </xdr:to>
    <xdr:pic>
      <xdr:nvPicPr>
        <xdr:cNvPr id="32" name="Imagen 31" descr="Resultado de imagen de volver simbolo">
          <a:hlinkClick xmlns:r="http://schemas.openxmlformats.org/officeDocument/2006/relationships" r:id="rId19"/>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472147" y="40666147"/>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33618</xdr:colOff>
      <xdr:row>291</xdr:row>
      <xdr:rowOff>22412</xdr:rowOff>
    </xdr:from>
    <xdr:to>
      <xdr:col>9</xdr:col>
      <xdr:colOff>33619</xdr:colOff>
      <xdr:row>292</xdr:row>
      <xdr:rowOff>168089</xdr:rowOff>
    </xdr:to>
    <xdr:pic>
      <xdr:nvPicPr>
        <xdr:cNvPr id="33" name="Imagen 32" descr="Resultado de imagen de volver simbolo">
          <a:hlinkClick xmlns:r="http://schemas.openxmlformats.org/officeDocument/2006/relationships" r:id="rId20"/>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098677" y="45092471"/>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974912</xdr:colOff>
      <xdr:row>330</xdr:row>
      <xdr:rowOff>33617</xdr:rowOff>
    </xdr:from>
    <xdr:to>
      <xdr:col>8</xdr:col>
      <xdr:colOff>123265</xdr:colOff>
      <xdr:row>331</xdr:row>
      <xdr:rowOff>179294</xdr:rowOff>
    </xdr:to>
    <xdr:pic>
      <xdr:nvPicPr>
        <xdr:cNvPr id="34" name="Imagen 33" descr="Resultado de imagen de volver simbolo">
          <a:hlinkClick xmlns:r="http://schemas.openxmlformats.org/officeDocument/2006/relationships" r:id="rId21"/>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52147" y="48532676"/>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7156077</xdr:colOff>
      <xdr:row>337</xdr:row>
      <xdr:rowOff>51546</xdr:rowOff>
    </xdr:from>
    <xdr:to>
      <xdr:col>12</xdr:col>
      <xdr:colOff>141195</xdr:colOff>
      <xdr:row>339</xdr:row>
      <xdr:rowOff>96370</xdr:rowOff>
    </xdr:to>
    <xdr:pic>
      <xdr:nvPicPr>
        <xdr:cNvPr id="35" name="Imagen 34" descr="Resultado de imagen de volver simbolo">
          <a:hlinkClick xmlns:r="http://schemas.openxmlformats.org/officeDocument/2006/relationships" r:id="rId22"/>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568518" y="49884105"/>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7005918</xdr:colOff>
      <xdr:row>378</xdr:row>
      <xdr:rowOff>47063</xdr:rowOff>
    </xdr:from>
    <xdr:to>
      <xdr:col>11</xdr:col>
      <xdr:colOff>91889</xdr:colOff>
      <xdr:row>380</xdr:row>
      <xdr:rowOff>2240</xdr:rowOff>
    </xdr:to>
    <xdr:pic>
      <xdr:nvPicPr>
        <xdr:cNvPr id="36" name="Imagen 35" descr="Resultado de imagen de volver simbolo">
          <a:hlinkClick xmlns:r="http://schemas.openxmlformats.org/officeDocument/2006/relationships" r:id="rId23"/>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418359" y="58261622"/>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7147112</xdr:colOff>
      <xdr:row>388</xdr:row>
      <xdr:rowOff>42580</xdr:rowOff>
    </xdr:from>
    <xdr:to>
      <xdr:col>12</xdr:col>
      <xdr:colOff>132230</xdr:colOff>
      <xdr:row>389</xdr:row>
      <xdr:rowOff>188257</xdr:rowOff>
    </xdr:to>
    <xdr:pic>
      <xdr:nvPicPr>
        <xdr:cNvPr id="37" name="Imagen 36" descr="Resultado de imagen de volver simbolo">
          <a:hlinkClick xmlns:r="http://schemas.openxmlformats.org/officeDocument/2006/relationships" r:id="rId24"/>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559553" y="60162139"/>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145676</xdr:colOff>
      <xdr:row>309</xdr:row>
      <xdr:rowOff>22412</xdr:rowOff>
    </xdr:from>
    <xdr:to>
      <xdr:col>10</xdr:col>
      <xdr:colOff>89647</xdr:colOff>
      <xdr:row>310</xdr:row>
      <xdr:rowOff>168089</xdr:rowOff>
    </xdr:to>
    <xdr:pic>
      <xdr:nvPicPr>
        <xdr:cNvPr id="38" name="Imagen 37" descr="Resultado de imagen de volver simbolo">
          <a:hlinkClick xmlns:r="http://schemas.openxmlformats.org/officeDocument/2006/relationships" r:id="rId25"/>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10735" y="48521471"/>
          <a:ext cx="336177" cy="33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44824</xdr:colOff>
      <xdr:row>99</xdr:row>
      <xdr:rowOff>123265</xdr:rowOff>
    </xdr:from>
    <xdr:to>
      <xdr:col>2</xdr:col>
      <xdr:colOff>156883</xdr:colOff>
      <xdr:row>101</xdr:row>
      <xdr:rowOff>165891</xdr:rowOff>
    </xdr:to>
    <xdr:pic>
      <xdr:nvPicPr>
        <xdr:cNvPr id="39" name="Imagen 38" descr="Resultado de imagen de documento">
          <a:hlinkClick xmlns:r="http://schemas.openxmlformats.org/officeDocument/2006/relationships" r:id="rId26"/>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4824" y="15654618"/>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168089</xdr:colOff>
      <xdr:row>184</xdr:row>
      <xdr:rowOff>1</xdr:rowOff>
    </xdr:from>
    <xdr:to>
      <xdr:col>3</xdr:col>
      <xdr:colOff>89649</xdr:colOff>
      <xdr:row>185</xdr:row>
      <xdr:rowOff>143480</xdr:rowOff>
    </xdr:to>
    <xdr:pic>
      <xdr:nvPicPr>
        <xdr:cNvPr id="40" name="Imagen 39" descr="Resultado de imagen de documento">
          <a:hlinkClick xmlns:r="http://schemas.openxmlformats.org/officeDocument/2006/relationships" r:id="rId27"/>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92207" y="25605442"/>
          <a:ext cx="336177" cy="333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134470</xdr:colOff>
      <xdr:row>158</xdr:row>
      <xdr:rowOff>22411</xdr:rowOff>
    </xdr:from>
    <xdr:to>
      <xdr:col>12</xdr:col>
      <xdr:colOff>627529</xdr:colOff>
      <xdr:row>166</xdr:row>
      <xdr:rowOff>168088</xdr:rowOff>
    </xdr:to>
    <xdr:sp macro="" textlink="">
      <xdr:nvSpPr>
        <xdr:cNvPr id="4103" name="Text Box 7"/>
        <xdr:cNvSpPr txBox="1">
          <a:spLocks noChangeArrowheads="1"/>
        </xdr:cNvSpPr>
      </xdr:nvSpPr>
      <xdr:spPr bwMode="auto">
        <a:xfrm>
          <a:off x="5199529" y="24294352"/>
          <a:ext cx="8236324" cy="1658471"/>
        </a:xfrm>
        <a:prstGeom prst="rect">
          <a:avLst/>
        </a:prstGeom>
        <a:noFill/>
        <a:ln w="9525">
          <a:solidFill>
            <a:srgbClr val="C00000"/>
          </a:solidFill>
          <a:miter lim="800000"/>
          <a:headEnd/>
          <a:tailEnd/>
        </a:ln>
      </xdr:spPr>
      <xdr:txBody>
        <a:bodyPr vertOverflow="clip" wrap="square" lIns="72000" tIns="72000" rIns="72000" bIns="72000" anchor="t" upright="1"/>
        <a:lstStyle/>
        <a:p>
          <a:pPr algn="l" rtl="0">
            <a:defRPr sz="1000"/>
          </a:pPr>
          <a:r>
            <a:rPr lang="es-ES" sz="1100" b="1" i="0" u="none" strike="noStrike" baseline="0">
              <a:solidFill>
                <a:srgbClr val="C00000"/>
              </a:solidFill>
              <a:latin typeface="Calibri"/>
              <a:cs typeface="Calibri"/>
            </a:rPr>
            <a:t>*Nota aclaratoria</a:t>
          </a:r>
          <a:r>
            <a:rPr lang="es-ES" sz="1100" b="0" i="0" u="none" strike="noStrike" baseline="0">
              <a:solidFill>
                <a:srgbClr val="C00000"/>
              </a:solidFill>
              <a:latin typeface="Calibri"/>
              <a:cs typeface="Calibri"/>
            </a:rPr>
            <a:t>: a continuación se indican algunos ejemplos que SI puntuarían en esta opción:</a:t>
          </a:r>
        </a:p>
        <a:p>
          <a:pPr algn="l" rtl="0">
            <a:defRPr sz="1000"/>
          </a:pPr>
          <a:endParaRPr lang="es-ES" sz="500" b="0" i="0" u="none" strike="noStrike" baseline="0">
            <a:solidFill>
              <a:srgbClr val="C00000"/>
            </a:solidFill>
            <a:latin typeface="Calibri"/>
            <a:cs typeface="Calibri"/>
          </a:endParaRPr>
        </a:p>
        <a:p>
          <a:pPr algn="l" rtl="0">
            <a:defRPr sz="1000"/>
          </a:pPr>
          <a:r>
            <a:rPr lang="es-ES" sz="1100" b="0" i="0" u="none" strike="noStrike" baseline="0">
              <a:solidFill>
                <a:srgbClr val="C00000"/>
              </a:solidFill>
              <a:latin typeface="Calibri"/>
              <a:cs typeface="Calibri"/>
            </a:rPr>
            <a:t>o El paciente tiene prescrito tratamiento antineoplásico con diferentes vías de administración y/o diferentes temperaturas de conservación de los medicamentos y/o diferentes lugares de dispensación (melfalan comp-FH; prednisona Of. Farmacia). P.ej.: protocolo MPV de mieloma.</a:t>
          </a:r>
        </a:p>
        <a:p>
          <a:pPr algn="l" rtl="0">
            <a:defRPr sz="1000"/>
          </a:pPr>
          <a:endParaRPr lang="es-ES" sz="500" b="0" i="0" u="none" strike="noStrike" baseline="0">
            <a:solidFill>
              <a:srgbClr val="C00000"/>
            </a:solidFill>
            <a:latin typeface="Calibri"/>
            <a:cs typeface="Calibri"/>
          </a:endParaRPr>
        </a:p>
        <a:p>
          <a:pPr algn="l" rtl="0">
            <a:defRPr sz="1000"/>
          </a:pPr>
          <a:r>
            <a:rPr lang="es-ES" sz="1100" b="0" i="0" u="none" strike="noStrike" baseline="0">
              <a:solidFill>
                <a:srgbClr val="C00000"/>
              </a:solidFill>
              <a:latin typeface="Calibri"/>
              <a:cs typeface="Calibri"/>
            </a:rPr>
            <a:t>o El paciente tiene prescrito tratamiento antineoplásico con un “manejo complejo" de los efectos adversos. P.ej.: palbociclib en combinación con letrozol o fulvestrant, everolimus, afatinib, etc.</a:t>
          </a:r>
        </a:p>
        <a:p>
          <a:pPr algn="l" rtl="0">
            <a:defRPr sz="1000"/>
          </a:pPr>
          <a:endParaRPr lang="es-ES" sz="500" b="0" i="0" u="none" strike="noStrike" baseline="0">
            <a:solidFill>
              <a:srgbClr val="C00000"/>
            </a:solidFill>
            <a:latin typeface="Calibri"/>
            <a:cs typeface="Calibri"/>
          </a:endParaRPr>
        </a:p>
        <a:p>
          <a:pPr algn="l" rtl="0">
            <a:defRPr sz="1000"/>
          </a:pPr>
          <a:r>
            <a:rPr lang="es-ES" sz="1100" b="0" i="0" u="none" strike="noStrike" baseline="0">
              <a:solidFill>
                <a:srgbClr val="C00000"/>
              </a:solidFill>
              <a:latin typeface="Calibri"/>
              <a:cs typeface="Calibri"/>
            </a:rPr>
            <a:t>o El paciente tiene prescrito esquema antineoplásico que incluye tratamiento profiláctico  de 2 o más medicamentos en el que al menos uno de ellos tiene pauta discontinua. P.ej.: tomar septrim 2 días, fluconazol y alopurinol todos, etc.</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714375</xdr:colOff>
      <xdr:row>1</xdr:row>
      <xdr:rowOff>19050</xdr:rowOff>
    </xdr:from>
    <xdr:ext cx="1355352" cy="528918"/>
    <xdr:pic>
      <xdr:nvPicPr>
        <xdr:cNvPr id="3" name="Picture 6"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209550"/>
          <a:ext cx="1355352" cy="5289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152400</xdr:colOff>
      <xdr:row>0</xdr:row>
      <xdr:rowOff>104775</xdr:rowOff>
    </xdr:from>
    <xdr:ext cx="1355352" cy="528918"/>
    <xdr:pic>
      <xdr:nvPicPr>
        <xdr:cNvPr id="2" name="Picture 6"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
          <a:ext cx="1355352" cy="5289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0</xdr:colOff>
      <xdr:row>7</xdr:row>
      <xdr:rowOff>104775</xdr:rowOff>
    </xdr:from>
    <xdr:to>
      <xdr:col>10</xdr:col>
      <xdr:colOff>675614</xdr:colOff>
      <xdr:row>20</xdr:row>
      <xdr:rowOff>116826</xdr:rowOff>
    </xdr:to>
    <xdr:grpSp>
      <xdr:nvGrpSpPr>
        <xdr:cNvPr id="3" name="Grupo 2"/>
        <xdr:cNvGrpSpPr/>
      </xdr:nvGrpSpPr>
      <xdr:grpSpPr>
        <a:xfrm>
          <a:off x="4133850" y="1543050"/>
          <a:ext cx="3723614" cy="2488551"/>
          <a:chOff x="230337" y="2598345"/>
          <a:chExt cx="5098257" cy="3691833"/>
        </a:xfrm>
      </xdr:grpSpPr>
      <xdr:grpSp>
        <xdr:nvGrpSpPr>
          <xdr:cNvPr id="4" name="Grupo 3"/>
          <xdr:cNvGrpSpPr/>
        </xdr:nvGrpSpPr>
        <xdr:grpSpPr>
          <a:xfrm>
            <a:off x="641233" y="2598345"/>
            <a:ext cx="4238947" cy="3691833"/>
            <a:chOff x="1409220" y="1914316"/>
            <a:chExt cx="3611124" cy="3186778"/>
          </a:xfrm>
        </xdr:grpSpPr>
        <xdr:sp macro="" textlink="">
          <xdr:nvSpPr>
            <xdr:cNvPr id="14" name="Trapecio 13"/>
            <xdr:cNvSpPr/>
          </xdr:nvSpPr>
          <xdr:spPr bwMode="ltGray">
            <a:xfrm>
              <a:off x="1839513" y="3046295"/>
              <a:ext cx="2698084" cy="1270570"/>
            </a:xfrm>
            <a:prstGeom prst="trapezoid">
              <a:avLst>
                <a:gd name="adj" fmla="val 62847"/>
              </a:avLst>
            </a:prstGeom>
            <a:solidFill>
              <a:srgbClr val="FCB53B"/>
            </a:solidFill>
            <a:ln w="3175" cap="flat" cmpd="sng" algn="ctr">
              <a:solidFill>
                <a:schemeClr val="accent4">
                  <a:lumMod val="75000"/>
                </a:schemeClr>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15" name="Trapecio 14"/>
            <xdr:cNvSpPr/>
          </xdr:nvSpPr>
          <xdr:spPr bwMode="ltGray">
            <a:xfrm>
              <a:off x="1409220" y="4357943"/>
              <a:ext cx="3611124" cy="743151"/>
            </a:xfrm>
            <a:prstGeom prst="trapezoid">
              <a:avLst>
                <a:gd name="adj" fmla="val 64306"/>
              </a:avLst>
            </a:prstGeom>
            <a:solidFill>
              <a:srgbClr val="17B987"/>
            </a:solidFill>
            <a:ln w="3175" cap="flat" cmpd="sng" algn="ctr">
              <a:solidFill>
                <a:schemeClr val="accent6"/>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sp macro="" textlink="">
          <xdr:nvSpPr>
            <xdr:cNvPr id="16" name="Triángulo isósceles 15"/>
            <xdr:cNvSpPr/>
          </xdr:nvSpPr>
          <xdr:spPr bwMode="ltGray">
            <a:xfrm>
              <a:off x="2592000" y="1914316"/>
              <a:ext cx="1175715" cy="1076935"/>
            </a:xfrm>
            <a:prstGeom prst="triangle">
              <a:avLst>
                <a:gd name="adj" fmla="val 49423"/>
              </a:avLst>
            </a:prstGeom>
            <a:solidFill>
              <a:srgbClr val="FA3E4B"/>
            </a:solidFill>
            <a:ln w="3175" cap="flat" cmpd="sng" algn="ctr">
              <a:solidFill>
                <a:srgbClr val="C00000"/>
              </a:solidFill>
              <a:prstDash val="solid"/>
            </a:ln>
            <a:effectLst/>
          </xdr:spPr>
          <xdr:txBody>
            <a:bodyPr wrap="square" rtlCol="0" anchor="ct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prstClr val="white"/>
                </a:solidFill>
                <a:effectLst/>
                <a:uLnTx/>
                <a:uFillTx/>
                <a:latin typeface="Georgia" pitchFamily="18" charset="0"/>
                <a:ea typeface="+mn-ea"/>
                <a:cs typeface="+mn-cs"/>
              </a:endParaRPr>
            </a:p>
          </xdr:txBody>
        </xdr:sp>
      </xdr:grpSp>
      <xdr:grpSp>
        <xdr:nvGrpSpPr>
          <xdr:cNvPr id="5" name="Grupo 4"/>
          <xdr:cNvGrpSpPr/>
        </xdr:nvGrpSpPr>
        <xdr:grpSpPr>
          <a:xfrm>
            <a:off x="230337" y="3042259"/>
            <a:ext cx="5098257" cy="3089695"/>
            <a:chOff x="173493" y="3149363"/>
            <a:chExt cx="5098257" cy="3089695"/>
          </a:xfrm>
        </xdr:grpSpPr>
        <xdr:sp macro="" textlink="">
          <xdr:nvSpPr>
            <xdr:cNvPr id="6" name="8 Elipse"/>
            <xdr:cNvSpPr/>
          </xdr:nvSpPr>
          <xdr:spPr bwMode="ltGray">
            <a:xfrm>
              <a:off x="2401480" y="3188494"/>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a:t>
              </a:r>
              <a:r>
                <a:rPr lang="en-US" sz="800" b="1" baseline="0">
                  <a:solidFill>
                    <a:schemeClr val="tx2"/>
                  </a:solidFill>
                  <a:latin typeface="Caibri"/>
                </a:rPr>
                <a:t> 1</a:t>
              </a:r>
              <a:endParaRPr lang="en-US" sz="800" b="1">
                <a:solidFill>
                  <a:schemeClr val="tx2"/>
                </a:solidFill>
                <a:latin typeface="Caibri"/>
              </a:endParaRPr>
            </a:p>
          </xdr:txBody>
        </xdr:sp>
        <xdr:sp macro="" textlink="">
          <xdr:nvSpPr>
            <xdr:cNvPr id="7" name="11 Rectángulo"/>
            <xdr:cNvSpPr/>
          </xdr:nvSpPr>
          <xdr:spPr bwMode="ltGray">
            <a:xfrm>
              <a:off x="984920" y="3747021"/>
              <a:ext cx="1054808" cy="304766"/>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28 puntos</a:t>
              </a:r>
            </a:p>
          </xdr:txBody>
        </xdr:sp>
        <xdr:sp macro="" textlink="">
          <xdr:nvSpPr>
            <xdr:cNvPr id="8" name="11 Rectángulo"/>
            <xdr:cNvSpPr/>
          </xdr:nvSpPr>
          <xdr:spPr bwMode="ltGray">
            <a:xfrm>
              <a:off x="173493" y="5184001"/>
              <a:ext cx="1054808" cy="304766"/>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800" b="1">
                  <a:solidFill>
                    <a:schemeClr val="tx1"/>
                  </a:solidFill>
                  <a:latin typeface="Caibri"/>
                </a:rPr>
                <a:t>16 puntos</a:t>
              </a:r>
            </a:p>
          </xdr:txBody>
        </xdr:sp>
        <xdr:sp macro="" textlink="">
          <xdr:nvSpPr>
            <xdr:cNvPr id="9" name="Rectángulo 8"/>
            <xdr:cNvSpPr/>
          </xdr:nvSpPr>
          <xdr:spPr>
            <a:xfrm>
              <a:off x="3087471" y="3149363"/>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10%</a:t>
              </a:r>
              <a:endParaRPr lang="en-US" sz="1400" b="1">
                <a:solidFill>
                  <a:srgbClr val="000000"/>
                </a:solidFill>
                <a:latin typeface="Calibri" panose="020F0502020204030204" pitchFamily="34" charset="0"/>
              </a:endParaRPr>
            </a:p>
          </xdr:txBody>
        </xdr:sp>
        <xdr:sp macro="" textlink="">
          <xdr:nvSpPr>
            <xdr:cNvPr id="10" name="Rectángulo 9"/>
            <xdr:cNvSpPr/>
          </xdr:nvSpPr>
          <xdr:spPr>
            <a:xfrm>
              <a:off x="3781545" y="4500764"/>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30%</a:t>
              </a:r>
              <a:endParaRPr lang="en-US" sz="1400" b="1">
                <a:solidFill>
                  <a:srgbClr val="000000"/>
                </a:solidFill>
                <a:latin typeface="Calibri" panose="020F0502020204030204" pitchFamily="34" charset="0"/>
              </a:endParaRPr>
            </a:p>
          </xdr:txBody>
        </xdr:sp>
        <xdr:sp macro="" textlink="">
          <xdr:nvSpPr>
            <xdr:cNvPr id="11" name="Rectángulo 10"/>
            <xdr:cNvSpPr/>
          </xdr:nvSpPr>
          <xdr:spPr>
            <a:xfrm>
              <a:off x="4588733" y="5718064"/>
              <a:ext cx="683017" cy="454753"/>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n-US" sz="1400" b="1"/>
                <a:t>60%</a:t>
              </a:r>
              <a:endParaRPr lang="en-US" sz="1400" b="1">
                <a:solidFill>
                  <a:srgbClr val="000000"/>
                </a:solidFill>
                <a:latin typeface="Calibri" panose="020F0502020204030204" pitchFamily="34" charset="0"/>
              </a:endParaRPr>
            </a:p>
          </xdr:txBody>
        </xdr:sp>
        <xdr:sp macro="" textlink="">
          <xdr:nvSpPr>
            <xdr:cNvPr id="12" name="8 Elipse"/>
            <xdr:cNvSpPr/>
          </xdr:nvSpPr>
          <xdr:spPr bwMode="ltGray">
            <a:xfrm>
              <a:off x="2401482" y="4485111"/>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2</a:t>
              </a:r>
            </a:p>
          </xdr:txBody>
        </xdr:sp>
        <xdr:sp macro="" textlink="">
          <xdr:nvSpPr>
            <xdr:cNvPr id="13" name="8 Elipse"/>
            <xdr:cNvSpPr/>
          </xdr:nvSpPr>
          <xdr:spPr bwMode="ltGray">
            <a:xfrm>
              <a:off x="2401482" y="5653953"/>
              <a:ext cx="542191" cy="585105"/>
            </a:xfrm>
            <a:prstGeom prst="ellipse">
              <a:avLst/>
            </a:prstGeom>
            <a:solidFill>
              <a:schemeClr val="bg1"/>
            </a:solidFill>
            <a:ln w="3175">
              <a:solidFill>
                <a:srgbClr val="0033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tx2"/>
                  </a:solidFill>
                  <a:latin typeface="Caibri"/>
                </a:rPr>
                <a:t>Nivel 3</a:t>
              </a:r>
            </a:p>
          </xdr:txBody>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fisterra.com/ayuda-en-consulta/calculos/cuantificacion-consumo-alcoho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fisterra.com/ayuda-en-consulta/calculos/cuantificacion-consumo-alcoho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2:P28"/>
  <sheetViews>
    <sheetView showGridLines="0" tabSelected="1" workbookViewId="0"/>
  </sheetViews>
  <sheetFormatPr baseColWidth="10" defaultRowHeight="15" x14ac:dyDescent="0.25"/>
  <cols>
    <col min="1" max="9" width="11.42578125" style="1"/>
    <col min="10" max="10" width="15.28515625" style="1" customWidth="1"/>
    <col min="11" max="16384" width="11.42578125" style="1"/>
  </cols>
  <sheetData>
    <row r="2" spans="2:16" x14ac:dyDescent="0.25">
      <c r="B2" s="6"/>
      <c r="C2" s="6"/>
      <c r="D2" s="6"/>
      <c r="E2" s="6"/>
    </row>
    <row r="3" spans="2:16" x14ac:dyDescent="0.25">
      <c r="B3" s="6"/>
      <c r="C3" s="6"/>
      <c r="D3" s="6"/>
      <c r="E3" s="6"/>
    </row>
    <row r="4" spans="2:16" x14ac:dyDescent="0.25">
      <c r="B4" s="6"/>
      <c r="C4" s="6"/>
      <c r="D4" s="6"/>
      <c r="E4" s="6"/>
    </row>
    <row r="5" spans="2:16" ht="18.75" customHeight="1" x14ac:dyDescent="0.25">
      <c r="B5" s="6"/>
      <c r="C5" s="6"/>
      <c r="D5" s="6"/>
      <c r="E5" s="6"/>
      <c r="F5" s="298" t="s">
        <v>292</v>
      </c>
      <c r="G5" s="298"/>
      <c r="H5" s="298"/>
      <c r="I5" s="298"/>
      <c r="J5" s="298"/>
      <c r="K5" s="298"/>
      <c r="L5" s="298"/>
      <c r="M5" s="298"/>
      <c r="N5" s="298"/>
      <c r="O5" s="298"/>
      <c r="P5" s="298"/>
    </row>
    <row r="6" spans="2:16" x14ac:dyDescent="0.25">
      <c r="B6" s="6"/>
      <c r="C6" s="6"/>
      <c r="D6" s="6"/>
      <c r="E6" s="6"/>
      <c r="F6" s="298"/>
      <c r="G6" s="298"/>
      <c r="H6" s="298"/>
      <c r="I6" s="298"/>
      <c r="J6" s="298"/>
      <c r="K6" s="298"/>
      <c r="L6" s="298"/>
      <c r="M6" s="298"/>
      <c r="N6" s="298"/>
      <c r="O6" s="298"/>
      <c r="P6" s="298"/>
    </row>
    <row r="7" spans="2:16" x14ac:dyDescent="0.25">
      <c r="F7" s="243" t="s">
        <v>312</v>
      </c>
    </row>
    <row r="9" spans="2:16" ht="18.75" x14ac:dyDescent="0.3">
      <c r="B9" s="5"/>
      <c r="F9" s="1" t="s">
        <v>13</v>
      </c>
    </row>
    <row r="11" spans="2:16" x14ac:dyDescent="0.25">
      <c r="B11" s="4"/>
    </row>
    <row r="12" spans="2:16" x14ac:dyDescent="0.25">
      <c r="B12" s="3"/>
    </row>
    <row r="13" spans="2:16" x14ac:dyDescent="0.25">
      <c r="B13" s="244"/>
      <c r="C13" s="245"/>
      <c r="D13" s="245"/>
      <c r="E13" s="245"/>
      <c r="F13" s="245"/>
      <c r="G13" s="245"/>
      <c r="H13" s="245"/>
      <c r="I13" s="245"/>
      <c r="J13" s="245"/>
      <c r="K13" s="245"/>
      <c r="L13" s="245"/>
      <c r="M13" s="245"/>
      <c r="N13" s="246"/>
    </row>
    <row r="14" spans="2:16" x14ac:dyDescent="0.25">
      <c r="B14" s="305" t="s">
        <v>272</v>
      </c>
      <c r="C14" s="306"/>
      <c r="D14" s="306"/>
      <c r="E14" s="306"/>
      <c r="F14" s="306"/>
      <c r="G14" s="306"/>
      <c r="H14" s="306"/>
      <c r="I14" s="306"/>
      <c r="J14" s="306"/>
      <c r="K14" s="306"/>
      <c r="L14" s="306"/>
      <c r="M14" s="306"/>
      <c r="N14" s="307"/>
    </row>
    <row r="15" spans="2:16" x14ac:dyDescent="0.25">
      <c r="B15" s="305"/>
      <c r="C15" s="306"/>
      <c r="D15" s="306"/>
      <c r="E15" s="306"/>
      <c r="F15" s="306"/>
      <c r="G15" s="306"/>
      <c r="H15" s="306"/>
      <c r="I15" s="306"/>
      <c r="J15" s="306"/>
      <c r="K15" s="306"/>
      <c r="L15" s="306"/>
      <c r="M15" s="306"/>
      <c r="N15" s="307"/>
    </row>
    <row r="16" spans="2:16" x14ac:dyDescent="0.25">
      <c r="B16" s="305"/>
      <c r="C16" s="306"/>
      <c r="D16" s="306"/>
      <c r="E16" s="306"/>
      <c r="F16" s="306"/>
      <c r="G16" s="306"/>
      <c r="H16" s="306"/>
      <c r="I16" s="306"/>
      <c r="J16" s="306"/>
      <c r="K16" s="306"/>
      <c r="L16" s="306"/>
      <c r="M16" s="306"/>
      <c r="N16" s="307"/>
    </row>
    <row r="17" spans="2:14" ht="6.75" customHeight="1" x14ac:dyDescent="0.25">
      <c r="B17" s="247" t="s">
        <v>211</v>
      </c>
      <c r="C17" s="2"/>
      <c r="D17" s="2"/>
      <c r="E17" s="2"/>
      <c r="F17" s="2"/>
      <c r="G17" s="2"/>
      <c r="H17" s="2"/>
      <c r="I17" s="2"/>
      <c r="J17" s="2"/>
      <c r="K17" s="2"/>
      <c r="L17" s="2"/>
      <c r="M17" s="2"/>
      <c r="N17" s="248"/>
    </row>
    <row r="18" spans="2:14" ht="23.25" customHeight="1" x14ac:dyDescent="0.25">
      <c r="B18" s="253" t="s">
        <v>157</v>
      </c>
      <c r="C18" s="2"/>
      <c r="D18" s="2"/>
      <c r="E18" s="2"/>
      <c r="F18" s="2"/>
      <c r="G18" s="2"/>
      <c r="H18" s="2"/>
      <c r="I18" s="2"/>
      <c r="J18" s="2"/>
      <c r="K18" s="2"/>
      <c r="L18" s="2"/>
      <c r="M18" s="2"/>
      <c r="N18" s="248"/>
    </row>
    <row r="19" spans="2:14" x14ac:dyDescent="0.25">
      <c r="B19" s="249"/>
      <c r="C19" s="2"/>
      <c r="D19" s="2"/>
      <c r="E19" s="2"/>
      <c r="F19" s="2"/>
      <c r="G19" s="2"/>
      <c r="H19" s="2"/>
      <c r="I19" s="2"/>
      <c r="J19" s="2"/>
      <c r="K19" s="2"/>
      <c r="L19" s="2"/>
      <c r="M19" s="2"/>
      <c r="N19" s="248"/>
    </row>
    <row r="20" spans="2:14" x14ac:dyDescent="0.25">
      <c r="B20" s="249"/>
      <c r="C20" s="302" t="s">
        <v>12</v>
      </c>
      <c r="D20" s="303"/>
      <c r="E20" s="304"/>
      <c r="F20" s="302" t="s">
        <v>11</v>
      </c>
      <c r="G20" s="303"/>
      <c r="H20" s="303"/>
      <c r="I20" s="303"/>
      <c r="J20" s="304"/>
      <c r="K20" s="2"/>
      <c r="L20" s="2"/>
      <c r="M20" s="2"/>
      <c r="N20" s="248"/>
    </row>
    <row r="21" spans="2:14" x14ac:dyDescent="0.25">
      <c r="B21" s="249"/>
      <c r="C21" s="299" t="s">
        <v>10</v>
      </c>
      <c r="D21" s="300"/>
      <c r="E21" s="301"/>
      <c r="F21" s="311" t="s">
        <v>9</v>
      </c>
      <c r="G21" s="312"/>
      <c r="H21" s="312"/>
      <c r="I21" s="312"/>
      <c r="J21" s="313"/>
      <c r="K21" s="2"/>
      <c r="L21" s="2"/>
      <c r="M21" s="2"/>
      <c r="N21" s="248"/>
    </row>
    <row r="22" spans="2:14" x14ac:dyDescent="0.25">
      <c r="B22" s="249"/>
      <c r="C22" s="299" t="s">
        <v>8</v>
      </c>
      <c r="D22" s="300"/>
      <c r="E22" s="301"/>
      <c r="F22" s="311" t="s">
        <v>380</v>
      </c>
      <c r="G22" s="312"/>
      <c r="H22" s="312"/>
      <c r="I22" s="312"/>
      <c r="J22" s="313"/>
      <c r="K22" s="2"/>
      <c r="L22" s="2"/>
      <c r="M22" s="2"/>
      <c r="N22" s="248"/>
    </row>
    <row r="23" spans="2:14" x14ac:dyDescent="0.25">
      <c r="B23" s="249"/>
      <c r="C23" s="299" t="s">
        <v>7</v>
      </c>
      <c r="D23" s="300"/>
      <c r="E23" s="301"/>
      <c r="F23" s="311" t="s">
        <v>6</v>
      </c>
      <c r="G23" s="312"/>
      <c r="H23" s="312"/>
      <c r="I23" s="312"/>
      <c r="J23" s="313"/>
      <c r="K23" s="2"/>
      <c r="L23" s="2"/>
      <c r="M23" s="2"/>
      <c r="N23" s="248"/>
    </row>
    <row r="24" spans="2:14" x14ac:dyDescent="0.25">
      <c r="B24" s="249"/>
      <c r="C24" s="299" t="s">
        <v>5</v>
      </c>
      <c r="D24" s="300"/>
      <c r="E24" s="301"/>
      <c r="F24" s="311" t="s">
        <v>4</v>
      </c>
      <c r="G24" s="312"/>
      <c r="H24" s="312"/>
      <c r="I24" s="312"/>
      <c r="J24" s="313"/>
      <c r="K24" s="2"/>
      <c r="L24" s="2"/>
      <c r="M24" s="2"/>
      <c r="N24" s="248"/>
    </row>
    <row r="25" spans="2:14" x14ac:dyDescent="0.25">
      <c r="B25" s="249"/>
      <c r="C25" s="299" t="s">
        <v>3</v>
      </c>
      <c r="D25" s="300"/>
      <c r="E25" s="301"/>
      <c r="F25" s="311" t="s">
        <v>2</v>
      </c>
      <c r="G25" s="312"/>
      <c r="H25" s="312"/>
      <c r="I25" s="312"/>
      <c r="J25" s="313"/>
      <c r="K25" s="2"/>
      <c r="L25" s="2"/>
      <c r="M25" s="2"/>
      <c r="N25" s="248"/>
    </row>
    <row r="26" spans="2:14" x14ac:dyDescent="0.25">
      <c r="B26" s="249"/>
      <c r="C26" s="299" t="s">
        <v>1</v>
      </c>
      <c r="D26" s="300"/>
      <c r="E26" s="301"/>
      <c r="F26" s="311" t="s">
        <v>381</v>
      </c>
      <c r="G26" s="312"/>
      <c r="H26" s="312"/>
      <c r="I26" s="312"/>
      <c r="J26" s="313"/>
      <c r="K26" s="2"/>
      <c r="L26" s="2"/>
      <c r="M26" s="2"/>
      <c r="N26" s="248"/>
    </row>
    <row r="27" spans="2:14" x14ac:dyDescent="0.25">
      <c r="B27" s="249"/>
      <c r="C27" s="308" t="s">
        <v>0</v>
      </c>
      <c r="D27" s="309"/>
      <c r="E27" s="310"/>
      <c r="F27" s="314" t="s">
        <v>382</v>
      </c>
      <c r="G27" s="315"/>
      <c r="H27" s="315"/>
      <c r="I27" s="315"/>
      <c r="J27" s="316"/>
      <c r="K27" s="2"/>
      <c r="L27" s="2"/>
      <c r="M27" s="2"/>
      <c r="N27" s="248"/>
    </row>
    <row r="28" spans="2:14" x14ac:dyDescent="0.25">
      <c r="B28" s="250"/>
      <c r="C28" s="251"/>
      <c r="D28" s="251"/>
      <c r="E28" s="251"/>
      <c r="F28" s="251"/>
      <c r="G28" s="251"/>
      <c r="H28" s="251"/>
      <c r="I28" s="251"/>
      <c r="J28" s="251"/>
      <c r="K28" s="251"/>
      <c r="L28" s="251"/>
      <c r="M28" s="251"/>
      <c r="N28" s="252"/>
    </row>
  </sheetData>
  <sheetProtection algorithmName="SHA-512" hashValue="wOo8oB509yl4pNYPQzka1PoKzDo9iwvjGoxZbDLvopvWPjnTpQ9wF+NaYjS1jSUbC5A2Y/RVd3WQpAXCGmgsdg==" saltValue="HZ0NHtnBE4P/kvfwGu9YGQ==" spinCount="100000" sheet="1" objects="1" scenarios="1" selectLockedCells="1"/>
  <mergeCells count="18">
    <mergeCell ref="C26:E26"/>
    <mergeCell ref="C27:E27"/>
    <mergeCell ref="F21:J21"/>
    <mergeCell ref="F22:J22"/>
    <mergeCell ref="F23:J23"/>
    <mergeCell ref="F24:J24"/>
    <mergeCell ref="F25:J25"/>
    <mergeCell ref="F26:J26"/>
    <mergeCell ref="F27:J27"/>
    <mergeCell ref="C25:E25"/>
    <mergeCell ref="F5:P6"/>
    <mergeCell ref="C21:E21"/>
    <mergeCell ref="C22:E22"/>
    <mergeCell ref="C23:E23"/>
    <mergeCell ref="C24:E24"/>
    <mergeCell ref="C20:E20"/>
    <mergeCell ref="F20:J20"/>
    <mergeCell ref="B14:N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99"/>
  <sheetViews>
    <sheetView showGridLines="0" workbookViewId="0"/>
  </sheetViews>
  <sheetFormatPr baseColWidth="10" defaultColWidth="5.85546875" defaultRowHeight="15" x14ac:dyDescent="0.25"/>
  <cols>
    <col min="1" max="1" width="4" style="224" customWidth="1"/>
    <col min="2" max="2" width="5.85546875" style="224"/>
    <col min="3" max="3" width="4.85546875" style="224" customWidth="1"/>
    <col min="4" max="16384" width="5.85546875" style="224"/>
  </cols>
  <sheetData>
    <row r="1" spans="2:32" ht="15.75" thickBot="1" x14ac:dyDescent="0.3"/>
    <row r="2" spans="2:32" x14ac:dyDescent="0.25">
      <c r="B2" s="225"/>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7"/>
    </row>
    <row r="3" spans="2:32" ht="15.75" x14ac:dyDescent="0.25">
      <c r="B3" s="228"/>
      <c r="C3" s="254" t="s">
        <v>294</v>
      </c>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229"/>
    </row>
    <row r="4" spans="2:32" x14ac:dyDescent="0.25">
      <c r="B4" s="228"/>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229"/>
    </row>
    <row r="5" spans="2:32" x14ac:dyDescent="0.25">
      <c r="B5" s="228"/>
      <c r="C5" s="260" t="s">
        <v>410</v>
      </c>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229"/>
    </row>
    <row r="6" spans="2:32" ht="6" customHeight="1" x14ac:dyDescent="0.25">
      <c r="B6" s="228"/>
      <c r="C6" s="233"/>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229"/>
    </row>
    <row r="7" spans="2:32" x14ac:dyDescent="0.25">
      <c r="B7" s="228"/>
      <c r="C7" s="260" t="s">
        <v>383</v>
      </c>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229"/>
    </row>
    <row r="8" spans="2:32" ht="6" customHeight="1" x14ac:dyDescent="0.25">
      <c r="B8" s="228"/>
      <c r="C8" s="233"/>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229"/>
    </row>
    <row r="9" spans="2:32" x14ac:dyDescent="0.25">
      <c r="B9" s="228"/>
      <c r="C9" s="318" t="s">
        <v>384</v>
      </c>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229"/>
    </row>
    <row r="10" spans="2:32" x14ac:dyDescent="0.25">
      <c r="B10" s="228"/>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229"/>
    </row>
    <row r="11" spans="2:32" ht="6" customHeight="1" x14ac:dyDescent="0.25">
      <c r="B11" s="228"/>
      <c r="C11" s="233"/>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229"/>
    </row>
    <row r="12" spans="2:32" x14ac:dyDescent="0.25">
      <c r="B12" s="228"/>
      <c r="C12" s="318" t="s">
        <v>385</v>
      </c>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229"/>
    </row>
    <row r="13" spans="2:32" x14ac:dyDescent="0.25">
      <c r="B13" s="228"/>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229"/>
    </row>
    <row r="14" spans="2:32" ht="6" customHeight="1" x14ac:dyDescent="0.25">
      <c r="B14" s="228"/>
      <c r="C14" s="233"/>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229"/>
    </row>
    <row r="15" spans="2:32" ht="15" customHeight="1" x14ac:dyDescent="0.25">
      <c r="B15" s="228"/>
      <c r="C15" s="318" t="s">
        <v>432</v>
      </c>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229"/>
    </row>
    <row r="16" spans="2:32" x14ac:dyDescent="0.25">
      <c r="B16" s="22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229"/>
    </row>
    <row r="17" spans="2:32" x14ac:dyDescent="0.25">
      <c r="B17" s="228"/>
      <c r="C17" s="52"/>
      <c r="D17" s="552" t="s">
        <v>434</v>
      </c>
      <c r="E17" s="5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229"/>
    </row>
    <row r="18" spans="2:32" x14ac:dyDescent="0.25">
      <c r="B18" s="228"/>
      <c r="C18" s="52"/>
      <c r="D18" s="552" t="s">
        <v>435</v>
      </c>
      <c r="E18" s="5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229"/>
    </row>
    <row r="19" spans="2:32" x14ac:dyDescent="0.25">
      <c r="B19" s="228"/>
      <c r="C19" s="52"/>
      <c r="D19" s="552" t="s">
        <v>436</v>
      </c>
      <c r="E19" s="5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229"/>
    </row>
    <row r="20" spans="2:32" x14ac:dyDescent="0.25">
      <c r="B20" s="228"/>
      <c r="C20" s="317" t="s">
        <v>433</v>
      </c>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229"/>
    </row>
    <row r="21" spans="2:32" x14ac:dyDescent="0.25">
      <c r="B21" s="228"/>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229"/>
    </row>
    <row r="22" spans="2:32" x14ac:dyDescent="0.25">
      <c r="B22" s="228"/>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29"/>
    </row>
    <row r="23" spans="2:32" x14ac:dyDescent="0.25">
      <c r="B23" s="228"/>
      <c r="C23" s="261" t="s">
        <v>19</v>
      </c>
      <c r="D23" s="262"/>
      <c r="E23" s="262"/>
      <c r="F23" s="262"/>
      <c r="G23" s="262"/>
      <c r="H23" s="262"/>
      <c r="I23" s="262"/>
      <c r="J23" s="262"/>
      <c r="K23" s="262"/>
      <c r="L23" s="262"/>
      <c r="M23" s="255"/>
      <c r="N23" s="255"/>
      <c r="O23" s="255"/>
      <c r="P23" s="255"/>
      <c r="Q23" s="255"/>
      <c r="R23" s="255"/>
      <c r="S23" s="255"/>
      <c r="T23" s="255"/>
      <c r="U23" s="255"/>
      <c r="V23" s="255"/>
      <c r="W23" s="255"/>
      <c r="X23" s="255"/>
      <c r="Y23" s="255"/>
      <c r="Z23" s="255"/>
      <c r="AA23" s="255"/>
      <c r="AB23" s="255"/>
      <c r="AC23" s="255"/>
      <c r="AD23" s="255"/>
      <c r="AE23" s="256"/>
      <c r="AF23" s="229"/>
    </row>
    <row r="24" spans="2:32" ht="6" customHeight="1" x14ac:dyDescent="0.25">
      <c r="B24" s="228"/>
      <c r="C24" s="233"/>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229"/>
    </row>
    <row r="25" spans="2:32" x14ac:dyDescent="0.25">
      <c r="B25" s="228"/>
      <c r="C25" s="51"/>
      <c r="D25" s="258" t="s">
        <v>135</v>
      </c>
      <c r="E25" s="259"/>
      <c r="F25" s="259"/>
      <c r="G25" s="259"/>
      <c r="H25" s="259"/>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29"/>
    </row>
    <row r="26" spans="2:32" x14ac:dyDescent="0.25">
      <c r="B26" s="228"/>
      <c r="C26" s="51"/>
      <c r="D26" s="51" t="s">
        <v>296</v>
      </c>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229"/>
    </row>
    <row r="27" spans="2:32" x14ac:dyDescent="0.25">
      <c r="B27" s="228"/>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229"/>
    </row>
    <row r="28" spans="2:32" x14ac:dyDescent="0.25">
      <c r="B28" s="228"/>
      <c r="C28" s="51"/>
      <c r="D28" s="258" t="s">
        <v>20</v>
      </c>
      <c r="E28" s="259"/>
      <c r="F28" s="259"/>
      <c r="G28" s="259"/>
      <c r="H28" s="259"/>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29"/>
    </row>
    <row r="29" spans="2:32" ht="15.75" customHeight="1" x14ac:dyDescent="0.25">
      <c r="B29" s="228"/>
      <c r="C29" s="51"/>
      <c r="D29" s="319" t="s">
        <v>412</v>
      </c>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229"/>
    </row>
    <row r="30" spans="2:32" x14ac:dyDescent="0.25">
      <c r="B30" s="228"/>
      <c r="C30" s="51"/>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229"/>
    </row>
    <row r="31" spans="2:32" ht="6" customHeight="1" x14ac:dyDescent="0.25">
      <c r="B31" s="228"/>
      <c r="C31" s="233"/>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229"/>
    </row>
    <row r="32" spans="2:32" x14ac:dyDescent="0.25">
      <c r="B32" s="228"/>
      <c r="C32" s="51"/>
      <c r="D32" s="318" t="s">
        <v>413</v>
      </c>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229"/>
    </row>
    <row r="33" spans="2:32" x14ac:dyDescent="0.25">
      <c r="B33" s="228"/>
      <c r="C33" s="51"/>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229"/>
    </row>
    <row r="34" spans="2:32" ht="6" customHeight="1" x14ac:dyDescent="0.25">
      <c r="B34" s="228"/>
      <c r="C34" s="233"/>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229"/>
    </row>
    <row r="35" spans="2:32" x14ac:dyDescent="0.25">
      <c r="B35" s="228"/>
      <c r="C35" s="51"/>
      <c r="D35" s="64" t="s">
        <v>411</v>
      </c>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229"/>
    </row>
    <row r="36" spans="2:32" x14ac:dyDescent="0.25">
      <c r="B36" s="228"/>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229"/>
    </row>
    <row r="37" spans="2:32" x14ac:dyDescent="0.25">
      <c r="B37" s="228"/>
      <c r="C37" s="261" t="s">
        <v>31</v>
      </c>
      <c r="D37" s="262"/>
      <c r="E37" s="262"/>
      <c r="F37" s="262"/>
      <c r="G37" s="262"/>
      <c r="H37" s="262"/>
      <c r="I37" s="262"/>
      <c r="J37" s="262"/>
      <c r="K37" s="262"/>
      <c r="L37" s="255"/>
      <c r="M37" s="255"/>
      <c r="N37" s="255"/>
      <c r="O37" s="255"/>
      <c r="P37" s="255"/>
      <c r="Q37" s="255"/>
      <c r="R37" s="255"/>
      <c r="S37" s="255"/>
      <c r="T37" s="255"/>
      <c r="U37" s="255"/>
      <c r="V37" s="255"/>
      <c r="W37" s="255"/>
      <c r="X37" s="255"/>
      <c r="Y37" s="255"/>
      <c r="Z37" s="255"/>
      <c r="AA37" s="255"/>
      <c r="AB37" s="255"/>
      <c r="AC37" s="255"/>
      <c r="AD37" s="255"/>
      <c r="AE37" s="256"/>
      <c r="AF37" s="229"/>
    </row>
    <row r="38" spans="2:32" x14ac:dyDescent="0.25">
      <c r="B38" s="228"/>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229"/>
    </row>
    <row r="39" spans="2:32" x14ac:dyDescent="0.25">
      <c r="B39" s="228"/>
      <c r="C39" s="51"/>
      <c r="D39" s="258" t="s">
        <v>297</v>
      </c>
      <c r="E39" s="259"/>
      <c r="F39" s="259"/>
      <c r="G39" s="259"/>
      <c r="H39" s="259"/>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29"/>
    </row>
    <row r="40" spans="2:32" x14ac:dyDescent="0.25">
      <c r="B40" s="228"/>
      <c r="C40" s="51"/>
      <c r="D40" s="51" t="s">
        <v>241</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229"/>
    </row>
    <row r="41" spans="2:32" x14ac:dyDescent="0.25">
      <c r="B41" s="228"/>
      <c r="C41" s="51"/>
      <c r="D41" s="205" t="s">
        <v>242</v>
      </c>
      <c r="E41" s="51"/>
      <c r="F41" s="51"/>
      <c r="G41" s="51"/>
      <c r="H41" s="51"/>
      <c r="I41" s="51"/>
      <c r="J41" s="51"/>
      <c r="K41" s="51"/>
      <c r="L41" s="51"/>
      <c r="M41" s="51"/>
      <c r="N41" s="51"/>
      <c r="O41" s="51"/>
      <c r="P41" s="51"/>
      <c r="Q41" s="206" t="s">
        <v>250</v>
      </c>
      <c r="R41" s="51"/>
      <c r="S41" s="51"/>
      <c r="T41" s="51"/>
      <c r="U41" s="51"/>
      <c r="V41" s="51"/>
      <c r="W41" s="51"/>
      <c r="X41" s="51"/>
      <c r="Y41" s="51"/>
      <c r="Z41" s="51"/>
      <c r="AA41" s="51"/>
      <c r="AB41" s="51"/>
      <c r="AC41" s="51"/>
      <c r="AD41" s="51"/>
      <c r="AE41" s="51"/>
      <c r="AF41" s="229"/>
    </row>
    <row r="42" spans="2:32" x14ac:dyDescent="0.25">
      <c r="B42" s="228"/>
      <c r="C42" s="51"/>
      <c r="D42" s="206" t="s">
        <v>243</v>
      </c>
      <c r="E42" s="51"/>
      <c r="F42" s="51"/>
      <c r="G42" s="51"/>
      <c r="H42" s="51"/>
      <c r="I42" s="51"/>
      <c r="J42" s="51"/>
      <c r="K42" s="51"/>
      <c r="L42" s="51"/>
      <c r="M42" s="51"/>
      <c r="N42" s="51"/>
      <c r="O42" s="51"/>
      <c r="P42" s="51"/>
      <c r="Q42" s="206" t="s">
        <v>251</v>
      </c>
      <c r="R42" s="51"/>
      <c r="S42" s="51"/>
      <c r="T42" s="51"/>
      <c r="U42" s="51"/>
      <c r="V42" s="51"/>
      <c r="W42" s="51"/>
      <c r="X42" s="51"/>
      <c r="Y42" s="51"/>
      <c r="Z42" s="51"/>
      <c r="AA42" s="51"/>
      <c r="AB42" s="51"/>
      <c r="AC42" s="51"/>
      <c r="AD42" s="51"/>
      <c r="AE42" s="51"/>
      <c r="AF42" s="229"/>
    </row>
    <row r="43" spans="2:32" x14ac:dyDescent="0.25">
      <c r="B43" s="228"/>
      <c r="C43" s="51"/>
      <c r="D43" s="205" t="s">
        <v>244</v>
      </c>
      <c r="E43" s="51"/>
      <c r="F43" s="51"/>
      <c r="G43" s="51"/>
      <c r="H43" s="51"/>
      <c r="I43" s="51"/>
      <c r="J43" s="51"/>
      <c r="K43" s="51"/>
      <c r="L43" s="51"/>
      <c r="M43" s="51"/>
      <c r="N43" s="51"/>
      <c r="O43" s="51"/>
      <c r="P43" s="51"/>
      <c r="Q43" s="206" t="s">
        <v>252</v>
      </c>
      <c r="R43" s="51"/>
      <c r="S43" s="51"/>
      <c r="T43" s="51"/>
      <c r="U43" s="51"/>
      <c r="V43" s="51"/>
      <c r="W43" s="51"/>
      <c r="X43" s="51"/>
      <c r="Y43" s="51"/>
      <c r="Z43" s="51"/>
      <c r="AA43" s="51"/>
      <c r="AB43" s="51"/>
      <c r="AC43" s="51"/>
      <c r="AD43" s="51"/>
      <c r="AE43" s="51"/>
      <c r="AF43" s="229"/>
    </row>
    <row r="44" spans="2:32" x14ac:dyDescent="0.25">
      <c r="B44" s="228"/>
      <c r="C44" s="51"/>
      <c r="D44" s="206" t="s">
        <v>245</v>
      </c>
      <c r="E44" s="51"/>
      <c r="F44" s="51"/>
      <c r="G44" s="51"/>
      <c r="H44" s="51"/>
      <c r="I44" s="51"/>
      <c r="J44" s="51"/>
      <c r="K44" s="51"/>
      <c r="L44" s="51"/>
      <c r="M44" s="51"/>
      <c r="N44" s="51"/>
      <c r="O44" s="51"/>
      <c r="P44" s="51"/>
      <c r="Q44" s="206" t="s">
        <v>253</v>
      </c>
      <c r="R44" s="51"/>
      <c r="S44" s="51"/>
      <c r="T44" s="51"/>
      <c r="U44" s="51"/>
      <c r="V44" s="51"/>
      <c r="W44" s="51"/>
      <c r="X44" s="51"/>
      <c r="Y44" s="51"/>
      <c r="Z44" s="51"/>
      <c r="AA44" s="51"/>
      <c r="AB44" s="51"/>
      <c r="AC44" s="51"/>
      <c r="AD44" s="51"/>
      <c r="AE44" s="51"/>
      <c r="AF44" s="229"/>
    </row>
    <row r="45" spans="2:32" x14ac:dyDescent="0.25">
      <c r="B45" s="228"/>
      <c r="C45" s="51"/>
      <c r="D45" s="206" t="s">
        <v>246</v>
      </c>
      <c r="E45" s="51"/>
      <c r="F45" s="51"/>
      <c r="G45" s="51"/>
      <c r="H45" s="51"/>
      <c r="I45" s="51"/>
      <c r="J45" s="51"/>
      <c r="K45" s="51"/>
      <c r="L45" s="51"/>
      <c r="M45" s="51"/>
      <c r="N45" s="51"/>
      <c r="O45" s="51"/>
      <c r="P45" s="51"/>
      <c r="Q45" s="206" t="s">
        <v>254</v>
      </c>
      <c r="R45" s="51"/>
      <c r="S45" s="51"/>
      <c r="T45" s="51"/>
      <c r="U45" s="51"/>
      <c r="V45" s="51"/>
      <c r="W45" s="51"/>
      <c r="X45" s="51"/>
      <c r="Y45" s="51"/>
      <c r="Z45" s="51"/>
      <c r="AA45" s="51"/>
      <c r="AB45" s="51"/>
      <c r="AC45" s="51"/>
      <c r="AD45" s="51"/>
      <c r="AE45" s="51"/>
      <c r="AF45" s="229"/>
    </row>
    <row r="46" spans="2:32" x14ac:dyDescent="0.25">
      <c r="B46" s="228"/>
      <c r="C46" s="51"/>
      <c r="D46" s="206" t="s">
        <v>247</v>
      </c>
      <c r="E46" s="51"/>
      <c r="F46" s="51"/>
      <c r="G46" s="51"/>
      <c r="H46" s="51"/>
      <c r="I46" s="51"/>
      <c r="J46" s="51"/>
      <c r="K46" s="51"/>
      <c r="L46" s="51"/>
      <c r="M46" s="51"/>
      <c r="N46" s="51"/>
      <c r="O46" s="51"/>
      <c r="P46" s="51"/>
      <c r="Q46" s="206" t="s">
        <v>255</v>
      </c>
      <c r="R46" s="51"/>
      <c r="S46" s="51"/>
      <c r="T46" s="51"/>
      <c r="U46" s="51"/>
      <c r="V46" s="51"/>
      <c r="W46" s="51"/>
      <c r="X46" s="51"/>
      <c r="Y46" s="51"/>
      <c r="Z46" s="51"/>
      <c r="AA46" s="51"/>
      <c r="AB46" s="51"/>
      <c r="AC46" s="51"/>
      <c r="AD46" s="51"/>
      <c r="AE46" s="51"/>
      <c r="AF46" s="229"/>
    </row>
    <row r="47" spans="2:32" x14ac:dyDescent="0.25">
      <c r="B47" s="228"/>
      <c r="C47" s="51"/>
      <c r="D47" s="206" t="s">
        <v>248</v>
      </c>
      <c r="E47" s="51"/>
      <c r="F47" s="51"/>
      <c r="G47" s="51"/>
      <c r="H47" s="51"/>
      <c r="I47" s="51"/>
      <c r="J47" s="51"/>
      <c r="K47" s="51"/>
      <c r="L47" s="51"/>
      <c r="M47" s="51"/>
      <c r="N47" s="51"/>
      <c r="O47" s="51"/>
      <c r="P47" s="51"/>
      <c r="Q47" s="206" t="s">
        <v>256</v>
      </c>
      <c r="R47" s="51"/>
      <c r="S47" s="51"/>
      <c r="T47" s="51"/>
      <c r="U47" s="51"/>
      <c r="V47" s="51"/>
      <c r="W47" s="51"/>
      <c r="X47" s="51"/>
      <c r="Y47" s="51"/>
      <c r="Z47" s="51"/>
      <c r="AA47" s="51"/>
      <c r="AB47" s="51"/>
      <c r="AC47" s="51"/>
      <c r="AD47" s="51"/>
      <c r="AE47" s="51"/>
      <c r="AF47" s="229"/>
    </row>
    <row r="48" spans="2:32" x14ac:dyDescent="0.25">
      <c r="B48" s="228"/>
      <c r="C48" s="51"/>
      <c r="D48" s="206" t="s">
        <v>249</v>
      </c>
      <c r="E48" s="51"/>
      <c r="F48" s="51"/>
      <c r="G48" s="51"/>
      <c r="H48" s="51"/>
      <c r="I48" s="51"/>
      <c r="J48" s="51"/>
      <c r="K48" s="51"/>
      <c r="L48" s="51"/>
      <c r="M48" s="51"/>
      <c r="N48" s="51"/>
      <c r="O48" s="51"/>
      <c r="P48" s="51"/>
      <c r="Q48" s="206" t="s">
        <v>257</v>
      </c>
      <c r="R48" s="51"/>
      <c r="S48" s="51"/>
      <c r="T48" s="51"/>
      <c r="U48" s="51"/>
      <c r="V48" s="51"/>
      <c r="W48" s="51"/>
      <c r="X48" s="51"/>
      <c r="Y48" s="51"/>
      <c r="Z48" s="51"/>
      <c r="AA48" s="51"/>
      <c r="AB48" s="51"/>
      <c r="AC48" s="51"/>
      <c r="AD48" s="51"/>
      <c r="AE48" s="51"/>
      <c r="AF48" s="229"/>
    </row>
    <row r="49" spans="2:32" ht="6" customHeight="1" x14ac:dyDescent="0.25">
      <c r="B49" s="228"/>
      <c r="C49" s="233"/>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229"/>
    </row>
    <row r="50" spans="2:32" ht="15" customHeight="1" x14ac:dyDescent="0.25">
      <c r="B50" s="228"/>
      <c r="C50" s="51"/>
      <c r="D50" s="317" t="s">
        <v>458</v>
      </c>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229"/>
    </row>
    <row r="51" spans="2:32" x14ac:dyDescent="0.25">
      <c r="B51" s="228"/>
      <c r="C51" s="51"/>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229"/>
    </row>
    <row r="52" spans="2:32" x14ac:dyDescent="0.25">
      <c r="B52" s="228"/>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229"/>
    </row>
    <row r="53" spans="2:32" x14ac:dyDescent="0.25">
      <c r="B53" s="228"/>
      <c r="C53" s="51"/>
      <c r="D53" s="258" t="s">
        <v>34</v>
      </c>
      <c r="E53" s="259"/>
      <c r="F53" s="259"/>
      <c r="G53" s="259"/>
      <c r="H53" s="259"/>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29"/>
    </row>
    <row r="54" spans="2:32" x14ac:dyDescent="0.25">
      <c r="B54" s="228"/>
      <c r="C54" s="51"/>
      <c r="D54" s="51" t="s">
        <v>298</v>
      </c>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229"/>
    </row>
    <row r="55" spans="2:32" x14ac:dyDescent="0.25">
      <c r="B55" s="228"/>
      <c r="C55" s="51"/>
      <c r="D55" s="317" t="s">
        <v>414</v>
      </c>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229"/>
    </row>
    <row r="56" spans="2:32" x14ac:dyDescent="0.25">
      <c r="B56" s="228"/>
      <c r="C56" s="51"/>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229"/>
    </row>
    <row r="57" spans="2:32" x14ac:dyDescent="0.25">
      <c r="B57" s="228"/>
      <c r="C57" s="51"/>
      <c r="D57" s="317" t="s">
        <v>299</v>
      </c>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229"/>
    </row>
    <row r="58" spans="2:32" x14ac:dyDescent="0.25">
      <c r="B58" s="228"/>
      <c r="C58" s="51"/>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229"/>
    </row>
    <row r="59" spans="2:32" x14ac:dyDescent="0.25">
      <c r="B59" s="228"/>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229"/>
    </row>
    <row r="60" spans="2:32" x14ac:dyDescent="0.25">
      <c r="B60" s="228"/>
      <c r="C60" s="261" t="s">
        <v>36</v>
      </c>
      <c r="D60" s="262"/>
      <c r="E60" s="262"/>
      <c r="F60" s="262"/>
      <c r="G60" s="262"/>
      <c r="H60" s="262"/>
      <c r="I60" s="262"/>
      <c r="J60" s="255"/>
      <c r="K60" s="255"/>
      <c r="L60" s="255"/>
      <c r="M60" s="255"/>
      <c r="N60" s="255"/>
      <c r="O60" s="255"/>
      <c r="P60" s="255"/>
      <c r="Q60" s="255"/>
      <c r="R60" s="255"/>
      <c r="S60" s="255"/>
      <c r="T60" s="255"/>
      <c r="U60" s="255"/>
      <c r="V60" s="255"/>
      <c r="W60" s="255"/>
      <c r="X60" s="255"/>
      <c r="Y60" s="255"/>
      <c r="Z60" s="255"/>
      <c r="AA60" s="255"/>
      <c r="AB60" s="255"/>
      <c r="AC60" s="255"/>
      <c r="AD60" s="255"/>
      <c r="AE60" s="256"/>
      <c r="AF60" s="229"/>
    </row>
    <row r="61" spans="2:32" x14ac:dyDescent="0.25">
      <c r="B61" s="228"/>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229"/>
    </row>
    <row r="62" spans="2:32" x14ac:dyDescent="0.25">
      <c r="B62" s="228"/>
      <c r="C62" s="51"/>
      <c r="D62" s="258" t="s">
        <v>300</v>
      </c>
      <c r="E62" s="259"/>
      <c r="F62" s="259"/>
      <c r="G62" s="259"/>
      <c r="H62" s="259"/>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29"/>
    </row>
    <row r="63" spans="2:32" x14ac:dyDescent="0.25">
      <c r="B63" s="228"/>
      <c r="C63" s="51"/>
      <c r="D63" s="51" t="s">
        <v>301</v>
      </c>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229"/>
    </row>
    <row r="64" spans="2:32" x14ac:dyDescent="0.25">
      <c r="B64" s="228"/>
      <c r="C64" s="51"/>
      <c r="D64" s="51" t="s">
        <v>302</v>
      </c>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229"/>
    </row>
    <row r="65" spans="2:32" x14ac:dyDescent="0.25">
      <c r="B65" s="228"/>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229"/>
    </row>
    <row r="66" spans="2:32" x14ac:dyDescent="0.25">
      <c r="B66" s="228"/>
      <c r="C66" s="51"/>
      <c r="D66" s="258" t="s">
        <v>37</v>
      </c>
      <c r="E66" s="259"/>
      <c r="F66" s="259"/>
      <c r="G66" s="259"/>
      <c r="H66" s="259"/>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29"/>
    </row>
    <row r="67" spans="2:32" x14ac:dyDescent="0.25">
      <c r="B67" s="228"/>
      <c r="C67" s="51"/>
      <c r="D67" s="51" t="s">
        <v>303</v>
      </c>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229"/>
    </row>
    <row r="68" spans="2:32" x14ac:dyDescent="0.25">
      <c r="B68" s="228"/>
      <c r="C68" s="51"/>
      <c r="D68" s="51"/>
      <c r="E68" s="51" t="s">
        <v>304</v>
      </c>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229"/>
    </row>
    <row r="69" spans="2:32" x14ac:dyDescent="0.25">
      <c r="B69" s="228"/>
      <c r="C69" s="51"/>
      <c r="D69" s="51"/>
      <c r="E69" s="51" t="s">
        <v>305</v>
      </c>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229"/>
    </row>
    <row r="70" spans="2:32" x14ac:dyDescent="0.25">
      <c r="B70" s="228"/>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229"/>
    </row>
    <row r="71" spans="2:32" x14ac:dyDescent="0.25">
      <c r="B71" s="228"/>
      <c r="C71" s="51"/>
      <c r="D71" s="51" t="s">
        <v>415</v>
      </c>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229"/>
    </row>
    <row r="72" spans="2:32" x14ac:dyDescent="0.25">
      <c r="B72" s="228"/>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229"/>
    </row>
    <row r="73" spans="2:32" x14ac:dyDescent="0.25">
      <c r="B73" s="228"/>
      <c r="C73" s="51"/>
      <c r="D73" s="51" t="s">
        <v>306</v>
      </c>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229"/>
    </row>
    <row r="74" spans="2:32" x14ac:dyDescent="0.25">
      <c r="B74" s="228"/>
      <c r="C74" s="51"/>
      <c r="D74" s="317" t="s">
        <v>416</v>
      </c>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229"/>
    </row>
    <row r="75" spans="2:32" x14ac:dyDescent="0.25">
      <c r="B75" s="228"/>
      <c r="C75" s="51"/>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229"/>
    </row>
    <row r="76" spans="2:32" x14ac:dyDescent="0.25">
      <c r="B76" s="228"/>
      <c r="C76" s="51"/>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29"/>
    </row>
    <row r="77" spans="2:32" x14ac:dyDescent="0.25">
      <c r="B77" s="228"/>
      <c r="C77" s="51"/>
      <c r="D77" s="258" t="s">
        <v>308</v>
      </c>
      <c r="E77" s="259"/>
      <c r="F77" s="259"/>
      <c r="G77" s="259"/>
      <c r="H77" s="259"/>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29"/>
    </row>
    <row r="78" spans="2:32" ht="15" customHeight="1" x14ac:dyDescent="0.25">
      <c r="B78" s="228"/>
      <c r="C78" s="51"/>
      <c r="D78" s="318" t="s">
        <v>420</v>
      </c>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239"/>
      <c r="AF78" s="229"/>
    </row>
    <row r="79" spans="2:32" ht="6" customHeight="1" x14ac:dyDescent="0.25">
      <c r="B79" s="228"/>
      <c r="C79" s="233"/>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239"/>
      <c r="AF79" s="229"/>
    </row>
    <row r="80" spans="2:32" ht="15" customHeight="1" x14ac:dyDescent="0.25">
      <c r="B80" s="228"/>
      <c r="C80" s="51"/>
      <c r="D80" s="321" t="s">
        <v>421</v>
      </c>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239"/>
      <c r="AF80" s="229"/>
    </row>
    <row r="81" spans="2:32" x14ac:dyDescent="0.25">
      <c r="B81" s="228"/>
      <c r="C81" s="51"/>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239"/>
      <c r="AF81" s="229"/>
    </row>
    <row r="82" spans="2:32" x14ac:dyDescent="0.25">
      <c r="B82" s="228"/>
      <c r="C82" s="51"/>
      <c r="D82" s="235" t="s">
        <v>417</v>
      </c>
      <c r="E82" s="235"/>
      <c r="F82" s="234"/>
      <c r="G82" s="234"/>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29"/>
    </row>
    <row r="83" spans="2:32" x14ac:dyDescent="0.25">
      <c r="B83" s="228"/>
      <c r="C83" s="51"/>
      <c r="D83" s="234"/>
      <c r="E83" s="234"/>
      <c r="F83" s="317" t="s">
        <v>418</v>
      </c>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229"/>
    </row>
    <row r="84" spans="2:32" x14ac:dyDescent="0.25">
      <c r="B84" s="228"/>
      <c r="C84" s="51"/>
      <c r="D84" s="234"/>
      <c r="E84" s="234"/>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229"/>
    </row>
    <row r="85" spans="2:32" x14ac:dyDescent="0.25">
      <c r="B85" s="228"/>
      <c r="C85" s="51"/>
      <c r="D85" s="234"/>
      <c r="E85" s="234"/>
      <c r="F85" s="317" t="s">
        <v>419</v>
      </c>
      <c r="G85" s="317"/>
      <c r="H85" s="317"/>
      <c r="I85" s="317"/>
      <c r="J85" s="317"/>
      <c r="K85" s="317"/>
      <c r="L85" s="317"/>
      <c r="M85" s="317"/>
      <c r="N85" s="317"/>
      <c r="O85" s="317"/>
      <c r="P85" s="317"/>
      <c r="Q85" s="317"/>
      <c r="R85" s="317"/>
      <c r="S85" s="317"/>
      <c r="T85" s="317"/>
      <c r="U85" s="317"/>
      <c r="V85" s="317"/>
      <c r="W85" s="317"/>
      <c r="X85" s="317"/>
      <c r="Y85" s="317"/>
      <c r="Z85" s="317"/>
      <c r="AA85" s="317"/>
      <c r="AB85" s="317"/>
      <c r="AC85" s="317"/>
      <c r="AD85" s="317"/>
      <c r="AE85" s="317"/>
      <c r="AF85" s="229"/>
    </row>
    <row r="86" spans="2:32" x14ac:dyDescent="0.25">
      <c r="B86" s="228"/>
      <c r="C86" s="51"/>
      <c r="D86" s="234"/>
      <c r="E86" s="234"/>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317"/>
      <c r="AD86" s="317"/>
      <c r="AE86" s="317"/>
      <c r="AF86" s="229"/>
    </row>
    <row r="87" spans="2:32" x14ac:dyDescent="0.25">
      <c r="B87" s="228"/>
      <c r="C87" s="51"/>
      <c r="D87" s="234"/>
      <c r="E87" s="234"/>
      <c r="F87" s="317" t="s">
        <v>309</v>
      </c>
      <c r="G87" s="317"/>
      <c r="H87" s="317"/>
      <c r="I87" s="317"/>
      <c r="J87" s="317"/>
      <c r="K87" s="317"/>
      <c r="L87" s="317"/>
      <c r="M87" s="317"/>
      <c r="N87" s="317"/>
      <c r="O87" s="317"/>
      <c r="P87" s="317"/>
      <c r="Q87" s="317"/>
      <c r="R87" s="317"/>
      <c r="S87" s="317"/>
      <c r="T87" s="317"/>
      <c r="U87" s="317"/>
      <c r="V87" s="317"/>
      <c r="W87" s="317"/>
      <c r="X87" s="317"/>
      <c r="Y87" s="317"/>
      <c r="Z87" s="317"/>
      <c r="AA87" s="317"/>
      <c r="AB87" s="317"/>
      <c r="AC87" s="317"/>
      <c r="AD87" s="317"/>
      <c r="AE87" s="317"/>
      <c r="AF87" s="229"/>
    </row>
    <row r="88" spans="2:32" x14ac:dyDescent="0.25">
      <c r="B88" s="228"/>
      <c r="C88" s="51"/>
      <c r="D88" s="234"/>
      <c r="E88" s="234"/>
      <c r="F88" s="317"/>
      <c r="G88" s="317"/>
      <c r="H88" s="317"/>
      <c r="I88" s="317"/>
      <c r="J88" s="317"/>
      <c r="K88" s="317"/>
      <c r="L88" s="317"/>
      <c r="M88" s="317"/>
      <c r="N88" s="317"/>
      <c r="O88" s="317"/>
      <c r="P88" s="317"/>
      <c r="Q88" s="317"/>
      <c r="R88" s="317"/>
      <c r="S88" s="317"/>
      <c r="T88" s="317"/>
      <c r="U88" s="317"/>
      <c r="V88" s="317"/>
      <c r="W88" s="317"/>
      <c r="X88" s="317"/>
      <c r="Y88" s="317"/>
      <c r="Z88" s="317"/>
      <c r="AA88" s="317"/>
      <c r="AB88" s="317"/>
      <c r="AC88" s="317"/>
      <c r="AD88" s="317"/>
      <c r="AE88" s="317"/>
      <c r="AF88" s="229"/>
    </row>
    <row r="89" spans="2:32" x14ac:dyDescent="0.25">
      <c r="B89" s="228"/>
      <c r="C89" s="51"/>
      <c r="D89" s="234"/>
      <c r="E89" s="234"/>
      <c r="F89" s="234"/>
      <c r="G89" s="234"/>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29"/>
    </row>
    <row r="90" spans="2:32" x14ac:dyDescent="0.25">
      <c r="B90" s="228"/>
      <c r="C90" s="51"/>
      <c r="D90" s="258" t="s">
        <v>310</v>
      </c>
      <c r="E90" s="259"/>
      <c r="F90" s="259"/>
      <c r="G90" s="259"/>
      <c r="H90" s="259"/>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29"/>
    </row>
    <row r="91" spans="2:32" ht="15" customHeight="1" x14ac:dyDescent="0.25">
      <c r="B91" s="228"/>
      <c r="C91" s="51"/>
      <c r="D91" s="323" t="s">
        <v>422</v>
      </c>
      <c r="E91" s="324"/>
      <c r="F91" s="324"/>
      <c r="G91" s="324"/>
      <c r="H91" s="324"/>
      <c r="I91" s="324"/>
      <c r="J91" s="324"/>
      <c r="K91" s="324"/>
      <c r="L91" s="324"/>
      <c r="M91" s="324"/>
      <c r="N91" s="324"/>
      <c r="O91" s="324"/>
      <c r="P91" s="324"/>
      <c r="Q91" s="324"/>
      <c r="R91" s="324"/>
      <c r="S91" s="324"/>
      <c r="T91" s="324"/>
      <c r="U91" s="324"/>
      <c r="V91" s="324"/>
      <c r="W91" s="324"/>
      <c r="X91" s="324"/>
      <c r="Y91" s="324"/>
      <c r="Z91" s="324"/>
      <c r="AA91" s="324"/>
      <c r="AB91" s="324"/>
      <c r="AC91" s="324"/>
      <c r="AD91" s="324"/>
      <c r="AE91" s="324"/>
      <c r="AF91" s="229"/>
    </row>
    <row r="92" spans="2:32" x14ac:dyDescent="0.25">
      <c r="B92" s="228"/>
      <c r="C92" s="51"/>
      <c r="D92" s="324"/>
      <c r="E92" s="324"/>
      <c r="F92" s="324"/>
      <c r="G92" s="324"/>
      <c r="H92" s="324"/>
      <c r="I92" s="324"/>
      <c r="J92" s="324"/>
      <c r="K92" s="324"/>
      <c r="L92" s="324"/>
      <c r="M92" s="324"/>
      <c r="N92" s="324"/>
      <c r="O92" s="324"/>
      <c r="P92" s="324"/>
      <c r="Q92" s="324"/>
      <c r="R92" s="324"/>
      <c r="S92" s="324"/>
      <c r="T92" s="324"/>
      <c r="U92" s="324"/>
      <c r="V92" s="324"/>
      <c r="W92" s="324"/>
      <c r="X92" s="324"/>
      <c r="Y92" s="324"/>
      <c r="Z92" s="324"/>
      <c r="AA92" s="324"/>
      <c r="AB92" s="324"/>
      <c r="AC92" s="324"/>
      <c r="AD92" s="324"/>
      <c r="AE92" s="324"/>
      <c r="AF92" s="229"/>
    </row>
    <row r="93" spans="2:32" ht="15" customHeight="1" x14ac:dyDescent="0.25">
      <c r="B93" s="228"/>
      <c r="C93" s="51"/>
      <c r="D93" s="325" t="s">
        <v>423</v>
      </c>
      <c r="E93" s="326"/>
      <c r="F93" s="326"/>
      <c r="G93" s="326"/>
      <c r="H93" s="326"/>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229"/>
    </row>
    <row r="94" spans="2:32" x14ac:dyDescent="0.25">
      <c r="B94" s="228"/>
      <c r="C94" s="51"/>
      <c r="D94" s="326"/>
      <c r="E94" s="326"/>
      <c r="F94" s="326"/>
      <c r="G94" s="326"/>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229"/>
    </row>
    <row r="95" spans="2:32" x14ac:dyDescent="0.25">
      <c r="B95" s="228"/>
      <c r="C95" s="51"/>
      <c r="D95" s="326"/>
      <c r="E95" s="326"/>
      <c r="F95" s="326"/>
      <c r="G95" s="326"/>
      <c r="H95" s="326"/>
      <c r="I95" s="326"/>
      <c r="J95" s="326"/>
      <c r="K95" s="326"/>
      <c r="L95" s="326"/>
      <c r="M95" s="326"/>
      <c r="N95" s="326"/>
      <c r="O95" s="326"/>
      <c r="P95" s="326"/>
      <c r="Q95" s="326"/>
      <c r="R95" s="326"/>
      <c r="S95" s="326"/>
      <c r="T95" s="326"/>
      <c r="U95" s="326"/>
      <c r="V95" s="326"/>
      <c r="W95" s="326"/>
      <c r="X95" s="326"/>
      <c r="Y95" s="326"/>
      <c r="Z95" s="326"/>
      <c r="AA95" s="326"/>
      <c r="AB95" s="326"/>
      <c r="AC95" s="326"/>
      <c r="AD95" s="326"/>
      <c r="AE95" s="326"/>
      <c r="AF95" s="229"/>
    </row>
    <row r="96" spans="2:32" x14ac:dyDescent="0.25">
      <c r="B96" s="228"/>
      <c r="C96" s="51"/>
      <c r="D96" s="234"/>
      <c r="E96" s="234"/>
      <c r="F96" s="234"/>
      <c r="G96" s="234"/>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34"/>
      <c r="AF96" s="229"/>
    </row>
    <row r="97" spans="2:32" x14ac:dyDescent="0.25">
      <c r="B97" s="228"/>
      <c r="C97" s="51"/>
      <c r="D97" s="258" t="s">
        <v>142</v>
      </c>
      <c r="E97" s="259"/>
      <c r="F97" s="259"/>
      <c r="G97" s="259"/>
      <c r="H97" s="259"/>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29"/>
    </row>
    <row r="98" spans="2:32" x14ac:dyDescent="0.25">
      <c r="B98" s="228"/>
      <c r="C98" s="51"/>
      <c r="D98" s="317" t="s">
        <v>311</v>
      </c>
      <c r="E98" s="317"/>
      <c r="F98" s="317"/>
      <c r="G98" s="317"/>
      <c r="H98" s="317"/>
      <c r="I98" s="317"/>
      <c r="J98" s="317"/>
      <c r="K98" s="317"/>
      <c r="L98" s="317"/>
      <c r="M98" s="317"/>
      <c r="N98" s="317"/>
      <c r="O98" s="317"/>
      <c r="P98" s="317"/>
      <c r="Q98" s="317"/>
      <c r="R98" s="317"/>
      <c r="S98" s="317"/>
      <c r="T98" s="317"/>
      <c r="U98" s="317"/>
      <c r="V98" s="317"/>
      <c r="W98" s="317"/>
      <c r="X98" s="317"/>
      <c r="Y98" s="317"/>
      <c r="Z98" s="317"/>
      <c r="AA98" s="317"/>
      <c r="AB98" s="317"/>
      <c r="AC98" s="317"/>
      <c r="AD98" s="317"/>
      <c r="AE98" s="317"/>
      <c r="AF98" s="229"/>
    </row>
    <row r="99" spans="2:32" ht="15.75" thickBot="1" x14ac:dyDescent="0.3">
      <c r="B99" s="230"/>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2"/>
    </row>
  </sheetData>
  <sheetProtection algorithmName="SHA-512" hashValue="7MUfVbQfUWq+TiSAmYbdD2s8QPF9/fs1jFg/5AYZuhd3UyJz9LTDj/b+y2W7fHftwK/g8ISp3A5BB3XzNBML3g==" saltValue="XE7CyQAok5x8tx7SXtwWWg==" spinCount="100000" sheet="1" objects="1" scenarios="1" selectLockedCells="1"/>
  <mergeCells count="18">
    <mergeCell ref="D80:AD81"/>
    <mergeCell ref="D98:AE98"/>
    <mergeCell ref="F83:AE84"/>
    <mergeCell ref="F85:AE86"/>
    <mergeCell ref="F87:AE88"/>
    <mergeCell ref="D91:AE92"/>
    <mergeCell ref="D93:AE95"/>
    <mergeCell ref="D57:AE58"/>
    <mergeCell ref="C12:AE13"/>
    <mergeCell ref="D74:AE75"/>
    <mergeCell ref="D78:AD78"/>
    <mergeCell ref="C9:AE10"/>
    <mergeCell ref="D29:AE30"/>
    <mergeCell ref="D32:AE33"/>
    <mergeCell ref="D55:AE56"/>
    <mergeCell ref="C15:AE16"/>
    <mergeCell ref="C20:AE21"/>
    <mergeCell ref="D50:AE5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4:P469"/>
  <sheetViews>
    <sheetView showGridLines="0" zoomScale="90" zoomScaleNormal="90" workbookViewId="0">
      <selection activeCell="P139" sqref="P139"/>
    </sheetView>
  </sheetViews>
  <sheetFormatPr baseColWidth="10" defaultRowHeight="15" x14ac:dyDescent="0.25"/>
  <cols>
    <col min="1" max="1" width="10.28515625" style="9" customWidth="1"/>
    <col min="2" max="2" width="7.28515625" style="7" customWidth="1"/>
    <col min="3" max="3" width="5.140625" style="9" customWidth="1"/>
    <col min="4" max="7" width="11.42578125" style="9"/>
    <col min="8" max="8" width="8.85546875" style="9" customWidth="1"/>
    <col min="9" max="9" width="11.42578125" style="9" customWidth="1"/>
    <col min="10" max="10" width="38.5703125" style="9" customWidth="1"/>
    <col min="11" max="11" width="2" style="9" customWidth="1"/>
    <col min="12" max="12" width="11.42578125" style="9"/>
    <col min="13" max="13" width="19.5703125" style="9" customWidth="1"/>
    <col min="14" max="15" width="11.42578125" style="9"/>
    <col min="16" max="16" width="11.42578125" style="9" customWidth="1"/>
    <col min="17" max="16384" width="11.42578125" style="9"/>
  </cols>
  <sheetData>
    <row r="4" spans="2:13" x14ac:dyDescent="0.25">
      <c r="C4" s="8"/>
    </row>
    <row r="5" spans="2:13" ht="14.25" customHeight="1" x14ac:dyDescent="0.25"/>
    <row r="6" spans="2:13" ht="29.25" customHeight="1" x14ac:dyDescent="0.25">
      <c r="B6" s="342" t="s">
        <v>289</v>
      </c>
      <c r="C6" s="342"/>
      <c r="D6" s="342"/>
      <c r="E6" s="342"/>
      <c r="F6" s="342"/>
      <c r="G6" s="342"/>
      <c r="H6" s="342"/>
      <c r="I6" s="342"/>
      <c r="J6" s="342"/>
      <c r="K6" s="342"/>
      <c r="L6" s="342"/>
      <c r="M6" s="342"/>
    </row>
    <row r="8" spans="2:13" ht="22.5" customHeight="1" x14ac:dyDescent="0.25">
      <c r="C8" s="343" t="s">
        <v>265</v>
      </c>
      <c r="D8" s="343"/>
      <c r="E8" s="343"/>
      <c r="F8" s="343"/>
      <c r="G8" s="343"/>
      <c r="H8" s="343"/>
      <c r="I8" s="343"/>
      <c r="J8" s="343"/>
      <c r="L8" s="10">
        <f>SUM(L30,L88,L135,L233)</f>
        <v>96</v>
      </c>
    </row>
    <row r="10" spans="2:13" x14ac:dyDescent="0.25">
      <c r="B10" s="338" t="s">
        <v>459</v>
      </c>
      <c r="C10" s="339"/>
      <c r="D10" s="339"/>
      <c r="E10" s="339"/>
      <c r="F10" s="339"/>
      <c r="G10" s="339"/>
      <c r="H10" s="339"/>
      <c r="I10" s="339"/>
      <c r="J10" s="339"/>
      <c r="K10" s="339"/>
      <c r="L10" s="339"/>
      <c r="M10" s="340"/>
    </row>
    <row r="11" spans="2:13" ht="7.5" customHeight="1" x14ac:dyDescent="0.25"/>
    <row r="12" spans="2:13" x14ac:dyDescent="0.25">
      <c r="B12" s="11"/>
      <c r="C12" s="12"/>
      <c r="D12" s="12"/>
      <c r="E12" s="12"/>
      <c r="F12" s="12"/>
      <c r="G12" s="12"/>
      <c r="H12" s="12"/>
      <c r="I12" s="12"/>
      <c r="J12" s="12"/>
      <c r="K12" s="12"/>
      <c r="L12" s="12"/>
      <c r="M12" s="13"/>
    </row>
    <row r="13" spans="2:13" ht="17.25" x14ac:dyDescent="0.25">
      <c r="B13" s="14"/>
      <c r="C13" s="334" t="s">
        <v>439</v>
      </c>
      <c r="D13" s="334"/>
      <c r="E13" s="334"/>
      <c r="F13" s="334"/>
      <c r="G13" s="334"/>
      <c r="H13" s="334"/>
      <c r="I13" s="334"/>
      <c r="J13" s="334"/>
      <c r="K13" s="15"/>
      <c r="L13" s="15"/>
      <c r="M13" s="16"/>
    </row>
    <row r="14" spans="2:13" x14ac:dyDescent="0.25">
      <c r="B14" s="14"/>
      <c r="C14" s="347" t="s">
        <v>14</v>
      </c>
      <c r="D14" s="347"/>
      <c r="E14" s="347"/>
      <c r="F14" s="347"/>
      <c r="G14" s="347"/>
      <c r="H14" s="347"/>
      <c r="I14" s="347"/>
      <c r="J14" s="347"/>
      <c r="K14" s="15"/>
      <c r="L14" s="15"/>
      <c r="M14" s="16"/>
    </row>
    <row r="15" spans="2:13" x14ac:dyDescent="0.25">
      <c r="B15" s="17"/>
      <c r="C15" s="263" t="s">
        <v>16</v>
      </c>
      <c r="D15" s="264"/>
      <c r="E15" s="264"/>
      <c r="F15" s="264"/>
      <c r="G15" s="264"/>
      <c r="H15" s="264"/>
      <c r="I15" s="264"/>
      <c r="J15" s="265"/>
      <c r="K15" s="15"/>
      <c r="L15" s="18">
        <v>4</v>
      </c>
      <c r="M15" s="16"/>
    </row>
    <row r="16" spans="2:13" x14ac:dyDescent="0.25">
      <c r="B16" s="17"/>
      <c r="C16" s="263" t="s">
        <v>17</v>
      </c>
      <c r="D16" s="264"/>
      <c r="E16" s="264"/>
      <c r="F16" s="264"/>
      <c r="G16" s="264"/>
      <c r="H16" s="264"/>
      <c r="I16" s="264"/>
      <c r="J16" s="265"/>
      <c r="K16" s="15"/>
      <c r="L16" s="18">
        <v>0</v>
      </c>
      <c r="M16" s="16"/>
    </row>
    <row r="17" spans="2:13" x14ac:dyDescent="0.25">
      <c r="B17" s="17"/>
      <c r="C17" s="263" t="s">
        <v>15</v>
      </c>
      <c r="D17" s="264"/>
      <c r="E17" s="264"/>
      <c r="F17" s="264"/>
      <c r="G17" s="264"/>
      <c r="H17" s="264"/>
      <c r="I17" s="264"/>
      <c r="J17" s="265"/>
      <c r="K17" s="15"/>
      <c r="L17" s="18">
        <v>0</v>
      </c>
      <c r="M17" s="16"/>
    </row>
    <row r="18" spans="2:13" ht="8.25" customHeight="1" x14ac:dyDescent="0.25">
      <c r="B18" s="17"/>
      <c r="C18" s="15"/>
      <c r="D18" s="15"/>
      <c r="E18" s="15"/>
      <c r="F18" s="15"/>
      <c r="G18" s="15"/>
      <c r="H18" s="15"/>
      <c r="I18" s="15"/>
      <c r="J18" s="15"/>
      <c r="K18" s="15"/>
      <c r="L18" s="15"/>
      <c r="M18" s="16"/>
    </row>
    <row r="19" spans="2:13" ht="17.25" x14ac:dyDescent="0.25">
      <c r="B19" s="17"/>
      <c r="C19" s="334" t="s">
        <v>440</v>
      </c>
      <c r="D19" s="334"/>
      <c r="E19" s="334"/>
      <c r="F19" s="334"/>
      <c r="G19" s="334"/>
      <c r="H19" s="334"/>
      <c r="I19" s="334"/>
      <c r="J19" s="334"/>
      <c r="K19" s="15"/>
      <c r="L19" s="15"/>
      <c r="M19" s="16"/>
    </row>
    <row r="20" spans="2:13" x14ac:dyDescent="0.25">
      <c r="B20" s="17"/>
      <c r="C20" s="332" t="s">
        <v>388</v>
      </c>
      <c r="D20" s="332"/>
      <c r="E20" s="332"/>
      <c r="F20" s="332"/>
      <c r="G20" s="332"/>
      <c r="H20" s="332"/>
      <c r="I20" s="332"/>
      <c r="J20" s="332"/>
      <c r="K20" s="15"/>
      <c r="L20" s="15"/>
      <c r="M20" s="16"/>
    </row>
    <row r="21" spans="2:13" ht="15" customHeight="1" x14ac:dyDescent="0.25">
      <c r="B21" s="17"/>
      <c r="C21" s="335"/>
      <c r="D21" s="335"/>
      <c r="E21" s="335"/>
      <c r="F21" s="335"/>
      <c r="G21" s="335"/>
      <c r="H21" s="335"/>
      <c r="I21" s="335"/>
      <c r="J21" s="335"/>
      <c r="K21" s="15"/>
      <c r="L21" s="15"/>
      <c r="M21" s="16"/>
    </row>
    <row r="22" spans="2:13" x14ac:dyDescent="0.25">
      <c r="B22" s="17"/>
      <c r="C22" s="266" t="s">
        <v>16</v>
      </c>
      <c r="D22" s="267"/>
      <c r="E22" s="267"/>
      <c r="F22" s="267"/>
      <c r="G22" s="267"/>
      <c r="H22" s="267"/>
      <c r="I22" s="267"/>
      <c r="J22" s="268"/>
      <c r="K22" s="15"/>
      <c r="L22" s="18">
        <v>3</v>
      </c>
      <c r="M22" s="16"/>
    </row>
    <row r="23" spans="2:13" x14ac:dyDescent="0.25">
      <c r="B23" s="17"/>
      <c r="C23" s="266" t="s">
        <v>17</v>
      </c>
      <c r="D23" s="267"/>
      <c r="E23" s="267"/>
      <c r="F23" s="267"/>
      <c r="G23" s="267"/>
      <c r="H23" s="267"/>
      <c r="I23" s="267"/>
      <c r="J23" s="268"/>
      <c r="K23" s="15"/>
      <c r="L23" s="18">
        <v>0</v>
      </c>
      <c r="M23" s="16"/>
    </row>
    <row r="24" spans="2:13" x14ac:dyDescent="0.25">
      <c r="B24" s="17"/>
      <c r="C24" s="266" t="s">
        <v>15</v>
      </c>
      <c r="D24" s="267"/>
      <c r="E24" s="267"/>
      <c r="F24" s="267"/>
      <c r="G24" s="267"/>
      <c r="H24" s="267"/>
      <c r="I24" s="267"/>
      <c r="J24" s="268"/>
      <c r="K24" s="15"/>
      <c r="L24" s="18">
        <v>0</v>
      </c>
      <c r="M24" s="16"/>
    </row>
    <row r="25" spans="2:13" ht="8.25" customHeight="1" x14ac:dyDescent="0.25">
      <c r="B25" s="17"/>
      <c r="C25" s="15"/>
      <c r="D25" s="15"/>
      <c r="E25" s="15"/>
      <c r="F25" s="15"/>
      <c r="G25" s="15"/>
      <c r="H25" s="15"/>
      <c r="I25" s="15"/>
      <c r="J25" s="15"/>
      <c r="K25" s="15"/>
      <c r="L25" s="15"/>
      <c r="M25" s="16"/>
    </row>
    <row r="26" spans="2:13" ht="17.25" x14ac:dyDescent="0.25">
      <c r="B26" s="17"/>
      <c r="C26" s="334" t="s">
        <v>441</v>
      </c>
      <c r="D26" s="334"/>
      <c r="E26" s="334"/>
      <c r="F26" s="334"/>
      <c r="G26" s="334"/>
      <c r="H26" s="334"/>
      <c r="I26" s="334"/>
      <c r="J26" s="334"/>
      <c r="K26" s="15"/>
      <c r="L26" s="15"/>
      <c r="M26" s="16"/>
    </row>
    <row r="27" spans="2:13" x14ac:dyDescent="0.25">
      <c r="B27" s="17"/>
      <c r="C27" s="266" t="s">
        <v>16</v>
      </c>
      <c r="D27" s="267"/>
      <c r="E27" s="267"/>
      <c r="F27" s="267"/>
      <c r="G27" s="267"/>
      <c r="H27" s="267"/>
      <c r="I27" s="267"/>
      <c r="J27" s="268"/>
      <c r="K27" s="15"/>
      <c r="L27" s="18">
        <v>4</v>
      </c>
      <c r="M27" s="16"/>
    </row>
    <row r="28" spans="2:13" x14ac:dyDescent="0.25">
      <c r="B28" s="17"/>
      <c r="C28" s="269" t="s">
        <v>17</v>
      </c>
      <c r="D28" s="270"/>
      <c r="E28" s="270"/>
      <c r="F28" s="270"/>
      <c r="G28" s="270"/>
      <c r="H28" s="270"/>
      <c r="I28" s="270"/>
      <c r="J28" s="271"/>
      <c r="K28" s="15"/>
      <c r="L28" s="18">
        <v>0</v>
      </c>
      <c r="M28" s="16"/>
    </row>
    <row r="29" spans="2:13" x14ac:dyDescent="0.25">
      <c r="B29" s="17"/>
      <c r="C29" s="269" t="s">
        <v>15</v>
      </c>
      <c r="D29" s="270"/>
      <c r="E29" s="270"/>
      <c r="F29" s="270"/>
      <c r="G29" s="270"/>
      <c r="H29" s="270"/>
      <c r="I29" s="270"/>
      <c r="J29" s="271"/>
      <c r="K29" s="15"/>
      <c r="L29" s="18">
        <v>0</v>
      </c>
      <c r="M29" s="16"/>
    </row>
    <row r="30" spans="2:13" x14ac:dyDescent="0.25">
      <c r="B30" s="17"/>
      <c r="C30" s="15"/>
      <c r="D30" s="15"/>
      <c r="E30" s="15"/>
      <c r="F30" s="15"/>
      <c r="G30" s="15"/>
      <c r="H30" s="15"/>
      <c r="I30" s="19"/>
      <c r="J30" s="20" t="s">
        <v>18</v>
      </c>
      <c r="K30" s="15"/>
      <c r="L30" s="21">
        <f>L15+L22+L27</f>
        <v>11</v>
      </c>
      <c r="M30" s="16"/>
    </row>
    <row r="31" spans="2:13" x14ac:dyDescent="0.25">
      <c r="B31" s="22"/>
      <c r="C31" s="23"/>
      <c r="D31" s="23"/>
      <c r="E31" s="23"/>
      <c r="F31" s="23"/>
      <c r="G31" s="23"/>
      <c r="H31" s="23"/>
      <c r="I31" s="23"/>
      <c r="J31" s="23"/>
      <c r="K31" s="23"/>
      <c r="L31" s="23"/>
      <c r="M31" s="24"/>
    </row>
    <row r="33" spans="2:13" x14ac:dyDescent="0.25">
      <c r="B33" s="338" t="s">
        <v>460</v>
      </c>
      <c r="C33" s="339"/>
      <c r="D33" s="339"/>
      <c r="E33" s="339"/>
      <c r="F33" s="339"/>
      <c r="G33" s="339"/>
      <c r="H33" s="339"/>
      <c r="I33" s="339"/>
      <c r="J33" s="339"/>
      <c r="K33" s="339"/>
      <c r="L33" s="339"/>
      <c r="M33" s="340"/>
    </row>
    <row r="35" spans="2:13" x14ac:dyDescent="0.25">
      <c r="B35" s="11"/>
      <c r="C35" s="12"/>
      <c r="D35" s="12"/>
      <c r="E35" s="12"/>
      <c r="F35" s="12"/>
      <c r="G35" s="12"/>
      <c r="H35" s="12"/>
      <c r="I35" s="12"/>
      <c r="J35" s="12"/>
      <c r="K35" s="12"/>
      <c r="L35" s="12"/>
      <c r="M35" s="13"/>
    </row>
    <row r="36" spans="2:13" ht="15" customHeight="1" x14ac:dyDescent="0.25">
      <c r="B36" s="17"/>
      <c r="C36" s="334" t="s">
        <v>442</v>
      </c>
      <c r="D36" s="334"/>
      <c r="E36" s="334"/>
      <c r="F36" s="334"/>
      <c r="G36" s="334"/>
      <c r="H36" s="334"/>
      <c r="I36" s="334"/>
      <c r="J36" s="334"/>
      <c r="K36" s="15"/>
      <c r="L36" s="15"/>
      <c r="M36" s="16"/>
    </row>
    <row r="37" spans="2:13" x14ac:dyDescent="0.25">
      <c r="B37" s="17"/>
      <c r="C37" s="347" t="s">
        <v>173</v>
      </c>
      <c r="D37" s="347"/>
      <c r="E37" s="347"/>
      <c r="F37" s="347"/>
      <c r="G37" s="347"/>
      <c r="H37" s="347"/>
      <c r="I37" s="347"/>
      <c r="J37" s="347"/>
      <c r="K37" s="15"/>
      <c r="L37" s="15"/>
      <c r="M37" s="16"/>
    </row>
    <row r="38" spans="2:13" x14ac:dyDescent="0.25">
      <c r="B38" s="17"/>
      <c r="C38" s="269" t="s">
        <v>16</v>
      </c>
      <c r="D38" s="267"/>
      <c r="E38" s="267"/>
      <c r="F38" s="267"/>
      <c r="G38" s="267"/>
      <c r="H38" s="267"/>
      <c r="I38" s="267"/>
      <c r="J38" s="268"/>
      <c r="K38" s="15"/>
      <c r="L38" s="18">
        <v>3</v>
      </c>
      <c r="M38" s="16"/>
    </row>
    <row r="39" spans="2:13" x14ac:dyDescent="0.25">
      <c r="B39" s="17"/>
      <c r="C39" s="269" t="s">
        <v>17</v>
      </c>
      <c r="D39" s="270"/>
      <c r="E39" s="270"/>
      <c r="F39" s="270"/>
      <c r="G39" s="270"/>
      <c r="H39" s="270"/>
      <c r="I39" s="270"/>
      <c r="J39" s="271"/>
      <c r="K39" s="15"/>
      <c r="L39" s="18">
        <v>0</v>
      </c>
      <c r="M39" s="16"/>
    </row>
    <row r="40" spans="2:13" x14ac:dyDescent="0.25">
      <c r="B40" s="17"/>
      <c r="C40" s="269" t="s">
        <v>15</v>
      </c>
      <c r="D40" s="270"/>
      <c r="E40" s="270"/>
      <c r="F40" s="270"/>
      <c r="G40" s="270"/>
      <c r="H40" s="270"/>
      <c r="I40" s="270"/>
      <c r="J40" s="271"/>
      <c r="K40" s="15"/>
      <c r="L40" s="18">
        <v>0</v>
      </c>
      <c r="M40" s="16"/>
    </row>
    <row r="41" spans="2:13" ht="8.25" customHeight="1" x14ac:dyDescent="0.25">
      <c r="B41" s="17"/>
      <c r="C41" s="15"/>
      <c r="D41" s="15"/>
      <c r="E41" s="15"/>
      <c r="F41" s="15"/>
      <c r="G41" s="15"/>
      <c r="H41" s="15"/>
      <c r="I41" s="15"/>
      <c r="J41" s="15"/>
      <c r="K41" s="15"/>
      <c r="L41" s="15"/>
      <c r="M41" s="16"/>
    </row>
    <row r="42" spans="2:13" ht="17.25" x14ac:dyDescent="0.25">
      <c r="B42" s="17"/>
      <c r="C42" s="334" t="s">
        <v>443</v>
      </c>
      <c r="D42" s="334"/>
      <c r="E42" s="334"/>
      <c r="F42" s="334"/>
      <c r="G42" s="334"/>
      <c r="H42" s="334"/>
      <c r="I42" s="334"/>
      <c r="J42" s="334"/>
      <c r="K42" s="15"/>
      <c r="L42" s="15"/>
      <c r="M42" s="16"/>
    </row>
    <row r="43" spans="2:13" x14ac:dyDescent="0.25">
      <c r="B43" s="17"/>
      <c r="C43" s="152" t="s">
        <v>174</v>
      </c>
      <c r="D43" s="15"/>
      <c r="E43" s="15"/>
      <c r="F43" s="15"/>
      <c r="G43" s="15"/>
      <c r="H43" s="15"/>
      <c r="I43" s="15"/>
      <c r="J43" s="15"/>
      <c r="K43" s="15"/>
      <c r="L43" s="15"/>
      <c r="M43" s="16"/>
    </row>
    <row r="44" spans="2:13" x14ac:dyDescent="0.25">
      <c r="B44" s="17"/>
      <c r="C44" s="269" t="s">
        <v>16</v>
      </c>
      <c r="D44" s="267"/>
      <c r="E44" s="267"/>
      <c r="F44" s="267"/>
      <c r="G44" s="267"/>
      <c r="H44" s="267"/>
      <c r="I44" s="267"/>
      <c r="J44" s="268"/>
      <c r="K44" s="15"/>
      <c r="L44" s="18">
        <v>2</v>
      </c>
      <c r="M44" s="16"/>
    </row>
    <row r="45" spans="2:13" x14ac:dyDescent="0.25">
      <c r="B45" s="17"/>
      <c r="C45" s="269" t="s">
        <v>17</v>
      </c>
      <c r="D45" s="270"/>
      <c r="E45" s="270"/>
      <c r="F45" s="270"/>
      <c r="G45" s="270"/>
      <c r="H45" s="270"/>
      <c r="I45" s="270"/>
      <c r="J45" s="271"/>
      <c r="K45" s="15"/>
      <c r="L45" s="18">
        <v>0</v>
      </c>
      <c r="M45" s="16"/>
    </row>
    <row r="46" spans="2:13" x14ac:dyDescent="0.25">
      <c r="B46" s="17"/>
      <c r="C46" s="269" t="s">
        <v>15</v>
      </c>
      <c r="D46" s="270"/>
      <c r="E46" s="270"/>
      <c r="F46" s="270"/>
      <c r="G46" s="270"/>
      <c r="H46" s="270"/>
      <c r="I46" s="270"/>
      <c r="J46" s="271"/>
      <c r="K46" s="15"/>
      <c r="L46" s="18">
        <v>0</v>
      </c>
      <c r="M46" s="16"/>
    </row>
    <row r="47" spans="2:13" ht="8.25" customHeight="1" x14ac:dyDescent="0.25">
      <c r="B47" s="17"/>
      <c r="C47" s="15"/>
      <c r="D47" s="15"/>
      <c r="E47" s="15"/>
      <c r="F47" s="15"/>
      <c r="G47" s="15"/>
      <c r="H47" s="15"/>
      <c r="I47" s="15"/>
      <c r="J47" s="15"/>
      <c r="K47" s="15"/>
      <c r="L47" s="15"/>
      <c r="M47" s="16"/>
    </row>
    <row r="48" spans="2:13" ht="8.25" customHeight="1" x14ac:dyDescent="0.25">
      <c r="B48" s="17"/>
      <c r="C48" s="15"/>
      <c r="D48" s="15"/>
      <c r="E48" s="15"/>
      <c r="F48" s="15"/>
      <c r="G48" s="15"/>
      <c r="H48" s="15"/>
      <c r="I48" s="15"/>
      <c r="J48" s="15"/>
      <c r="K48" s="15"/>
      <c r="L48" s="15"/>
      <c r="M48" s="16"/>
    </row>
    <row r="49" spans="2:13" ht="17.25" customHeight="1" x14ac:dyDescent="0.25">
      <c r="B49" s="17"/>
      <c r="C49" s="334" t="s">
        <v>20</v>
      </c>
      <c r="D49" s="334"/>
      <c r="E49" s="334"/>
      <c r="F49" s="334"/>
      <c r="G49" s="334"/>
      <c r="H49" s="334"/>
      <c r="I49" s="334"/>
      <c r="J49" s="334"/>
      <c r="K49" s="15"/>
      <c r="L49" s="15"/>
      <c r="M49" s="16"/>
    </row>
    <row r="50" spans="2:13" ht="8.25" customHeight="1" x14ac:dyDescent="0.25">
      <c r="B50" s="17"/>
      <c r="C50" s="15"/>
      <c r="D50" s="15"/>
      <c r="E50" s="15"/>
      <c r="F50" s="15"/>
      <c r="G50" s="15"/>
      <c r="H50" s="15"/>
      <c r="I50" s="15"/>
      <c r="J50" s="15"/>
      <c r="K50" s="15"/>
      <c r="L50" s="15"/>
      <c r="M50" s="16"/>
    </row>
    <row r="51" spans="2:13" ht="17.25" x14ac:dyDescent="0.25">
      <c r="B51" s="17"/>
      <c r="C51" s="278" t="s">
        <v>445</v>
      </c>
      <c r="D51" s="279"/>
      <c r="E51" s="279"/>
      <c r="F51" s="279"/>
      <c r="G51" s="279"/>
      <c r="H51" s="279"/>
      <c r="I51" s="279"/>
      <c r="J51" s="279"/>
      <c r="K51" s="15"/>
      <c r="L51" s="15"/>
      <c r="M51" s="16"/>
    </row>
    <row r="52" spans="2:13" x14ac:dyDescent="0.25">
      <c r="B52" s="17"/>
      <c r="C52" s="272" t="s">
        <v>16</v>
      </c>
      <c r="D52" s="273"/>
      <c r="E52" s="273"/>
      <c r="F52" s="273"/>
      <c r="G52" s="273"/>
      <c r="H52" s="273"/>
      <c r="I52" s="273"/>
      <c r="J52" s="274"/>
      <c r="K52" s="15"/>
      <c r="L52" s="18">
        <v>2</v>
      </c>
      <c r="M52" s="16"/>
    </row>
    <row r="53" spans="2:13" x14ac:dyDescent="0.25">
      <c r="B53" s="17"/>
      <c r="C53" s="272" t="s">
        <v>17</v>
      </c>
      <c r="D53" s="273"/>
      <c r="E53" s="273"/>
      <c r="F53" s="273"/>
      <c r="G53" s="273"/>
      <c r="H53" s="273"/>
      <c r="I53" s="273"/>
      <c r="J53" s="274"/>
      <c r="K53" s="15"/>
      <c r="L53" s="18">
        <v>0</v>
      </c>
      <c r="M53" s="16"/>
    </row>
    <row r="54" spans="2:13" x14ac:dyDescent="0.25">
      <c r="B54" s="17"/>
      <c r="C54" s="275" t="s">
        <v>15</v>
      </c>
      <c r="D54" s="276"/>
      <c r="E54" s="276"/>
      <c r="F54" s="276"/>
      <c r="G54" s="276"/>
      <c r="H54" s="276"/>
      <c r="I54" s="276"/>
      <c r="J54" s="277"/>
      <c r="K54" s="15"/>
      <c r="L54" s="18">
        <v>0</v>
      </c>
      <c r="M54" s="16"/>
    </row>
    <row r="55" spans="2:13" ht="8.25" customHeight="1" x14ac:dyDescent="0.25">
      <c r="B55" s="17"/>
      <c r="C55" s="15"/>
      <c r="D55" s="15"/>
      <c r="E55" s="15"/>
      <c r="F55" s="15"/>
      <c r="G55" s="15"/>
      <c r="H55" s="15"/>
      <c r="I55" s="15"/>
      <c r="J55" s="15"/>
      <c r="K55" s="15"/>
      <c r="L55" s="15"/>
      <c r="M55" s="16"/>
    </row>
    <row r="56" spans="2:13" x14ac:dyDescent="0.25">
      <c r="B56" s="17"/>
      <c r="C56" s="278" t="s">
        <v>192</v>
      </c>
      <c r="D56" s="279"/>
      <c r="E56" s="279"/>
      <c r="F56" s="279"/>
      <c r="G56" s="279"/>
      <c r="H56" s="279"/>
      <c r="I56" s="279"/>
      <c r="J56" s="279"/>
      <c r="K56" s="15"/>
      <c r="L56" s="15"/>
      <c r="M56" s="16"/>
    </row>
    <row r="57" spans="2:13" ht="17.25" x14ac:dyDescent="0.25">
      <c r="B57" s="17"/>
      <c r="C57" s="15"/>
      <c r="D57" s="25" t="s">
        <v>446</v>
      </c>
      <c r="E57" s="15"/>
      <c r="F57" s="15"/>
      <c r="G57" s="15"/>
      <c r="H57" s="15"/>
      <c r="I57" s="15"/>
      <c r="J57" s="15"/>
      <c r="K57" s="15"/>
      <c r="L57" s="15" t="s">
        <v>211</v>
      </c>
      <c r="M57" s="16"/>
    </row>
    <row r="58" spans="2:13" x14ac:dyDescent="0.25">
      <c r="B58" s="17"/>
      <c r="C58" s="15"/>
      <c r="D58" s="272" t="s">
        <v>21</v>
      </c>
      <c r="E58" s="270"/>
      <c r="F58" s="270"/>
      <c r="G58" s="270"/>
      <c r="H58" s="270"/>
      <c r="I58" s="270"/>
      <c r="J58" s="271"/>
      <c r="K58" s="15"/>
      <c r="L58" s="18">
        <v>3</v>
      </c>
      <c r="M58" s="16"/>
    </row>
    <row r="59" spans="2:13" x14ac:dyDescent="0.25">
      <c r="B59" s="17"/>
      <c r="C59" s="15"/>
      <c r="D59" s="272" t="s">
        <v>22</v>
      </c>
      <c r="E59" s="273"/>
      <c r="F59" s="273"/>
      <c r="G59" s="273"/>
      <c r="H59" s="273"/>
      <c r="I59" s="273"/>
      <c r="J59" s="274"/>
      <c r="K59" s="15"/>
      <c r="L59" s="18">
        <v>2</v>
      </c>
      <c r="M59" s="16"/>
    </row>
    <row r="60" spans="2:13" x14ac:dyDescent="0.25">
      <c r="B60" s="17"/>
      <c r="C60" s="15"/>
      <c r="D60" s="272" t="s">
        <v>23</v>
      </c>
      <c r="E60" s="270"/>
      <c r="F60" s="270"/>
      <c r="G60" s="270"/>
      <c r="H60" s="270"/>
      <c r="I60" s="270"/>
      <c r="J60" s="271"/>
      <c r="K60" s="15"/>
      <c r="L60" s="18">
        <v>0</v>
      </c>
      <c r="M60" s="16"/>
    </row>
    <row r="61" spans="2:13" x14ac:dyDescent="0.25">
      <c r="B61" s="17"/>
      <c r="C61" s="15"/>
      <c r="D61" s="272" t="s">
        <v>15</v>
      </c>
      <c r="E61" s="270"/>
      <c r="F61" s="270"/>
      <c r="G61" s="270"/>
      <c r="H61" s="270"/>
      <c r="I61" s="270"/>
      <c r="J61" s="271"/>
      <c r="K61" s="15"/>
      <c r="L61" s="18">
        <v>0</v>
      </c>
      <c r="M61" s="16"/>
    </row>
    <row r="62" spans="2:13" ht="3" customHeight="1" x14ac:dyDescent="0.25">
      <c r="B62" s="17"/>
      <c r="C62" s="15"/>
      <c r="D62" s="15"/>
      <c r="E62" s="15"/>
      <c r="F62" s="15"/>
      <c r="G62" s="15"/>
      <c r="H62" s="15"/>
      <c r="I62" s="15"/>
      <c r="J62" s="15"/>
      <c r="K62" s="15"/>
      <c r="L62" s="15"/>
      <c r="M62" s="16"/>
    </row>
    <row r="63" spans="2:13" ht="17.25" x14ac:dyDescent="0.25">
      <c r="B63" s="17"/>
      <c r="C63" s="15"/>
      <c r="D63" s="25" t="s">
        <v>447</v>
      </c>
      <c r="E63" s="15"/>
      <c r="F63" s="15"/>
      <c r="G63" s="15"/>
      <c r="H63" s="15"/>
      <c r="I63" s="15"/>
      <c r="J63" s="15"/>
      <c r="K63" s="15"/>
      <c r="L63" s="15"/>
      <c r="M63" s="16"/>
    </row>
    <row r="64" spans="2:13" x14ac:dyDescent="0.25">
      <c r="B64" s="17"/>
      <c r="C64" s="15"/>
      <c r="D64" s="272" t="s">
        <v>24</v>
      </c>
      <c r="E64" s="270"/>
      <c r="F64" s="270"/>
      <c r="G64" s="270"/>
      <c r="H64" s="270"/>
      <c r="I64" s="270"/>
      <c r="J64" s="271"/>
      <c r="K64" s="15"/>
      <c r="L64" s="18">
        <v>3</v>
      </c>
      <c r="M64" s="16"/>
    </row>
    <row r="65" spans="2:13" x14ac:dyDescent="0.25">
      <c r="B65" s="17"/>
      <c r="C65" s="15"/>
      <c r="D65" s="272" t="s">
        <v>25</v>
      </c>
      <c r="E65" s="273"/>
      <c r="F65" s="273"/>
      <c r="G65" s="273"/>
      <c r="H65" s="273"/>
      <c r="I65" s="273"/>
      <c r="J65" s="274"/>
      <c r="K65" s="15"/>
      <c r="L65" s="18">
        <v>2</v>
      </c>
      <c r="M65" s="16"/>
    </row>
    <row r="66" spans="2:13" x14ac:dyDescent="0.25">
      <c r="B66" s="17"/>
      <c r="C66" s="15"/>
      <c r="D66" s="272" t="s">
        <v>26</v>
      </c>
      <c r="E66" s="270"/>
      <c r="F66" s="270"/>
      <c r="G66" s="270"/>
      <c r="H66" s="270"/>
      <c r="I66" s="270"/>
      <c r="J66" s="271"/>
      <c r="K66" s="15"/>
      <c r="L66" s="18">
        <v>0</v>
      </c>
      <c r="M66" s="16"/>
    </row>
    <row r="67" spans="2:13" x14ac:dyDescent="0.25">
      <c r="B67" s="17"/>
      <c r="C67" s="15"/>
      <c r="D67" s="272" t="s">
        <v>15</v>
      </c>
      <c r="E67" s="270"/>
      <c r="F67" s="270"/>
      <c r="G67" s="270"/>
      <c r="H67" s="270"/>
      <c r="I67" s="270"/>
      <c r="J67" s="271"/>
      <c r="K67" s="15"/>
      <c r="L67" s="18">
        <v>0</v>
      </c>
      <c r="M67" s="16"/>
    </row>
    <row r="68" spans="2:13" ht="8.25" customHeight="1" x14ac:dyDescent="0.25">
      <c r="B68" s="17"/>
      <c r="C68" s="15"/>
      <c r="D68" s="15"/>
      <c r="E68" s="15"/>
      <c r="F68" s="15"/>
      <c r="G68" s="15"/>
      <c r="H68" s="15"/>
      <c r="I68" s="15"/>
      <c r="J68" s="15"/>
      <c r="K68" s="15"/>
      <c r="L68" s="15"/>
      <c r="M68" s="16"/>
    </row>
    <row r="69" spans="2:13" ht="17.25" customHeight="1" x14ac:dyDescent="0.25">
      <c r="B69" s="17"/>
      <c r="C69" s="344" t="s">
        <v>448</v>
      </c>
      <c r="D69" s="344"/>
      <c r="E69" s="344"/>
      <c r="F69" s="344"/>
      <c r="G69" s="344"/>
      <c r="H69" s="344"/>
      <c r="I69" s="344"/>
      <c r="J69" s="344"/>
      <c r="K69" s="15"/>
      <c r="L69" s="15"/>
      <c r="M69" s="16"/>
    </row>
    <row r="70" spans="2:13" x14ac:dyDescent="0.25">
      <c r="B70" s="17"/>
      <c r="C70" s="344"/>
      <c r="D70" s="344"/>
      <c r="E70" s="344"/>
      <c r="F70" s="344"/>
      <c r="G70" s="344"/>
      <c r="H70" s="344"/>
      <c r="I70" s="344"/>
      <c r="J70" s="344"/>
      <c r="K70" s="15"/>
      <c r="L70" s="93"/>
      <c r="M70" s="16"/>
    </row>
    <row r="71" spans="2:13" ht="15" customHeight="1" x14ac:dyDescent="0.25">
      <c r="B71" s="17"/>
      <c r="C71" s="93"/>
      <c r="D71" s="345" t="s">
        <v>151</v>
      </c>
      <c r="E71" s="345"/>
      <c r="F71" s="345"/>
      <c r="G71" s="345"/>
      <c r="H71" s="345"/>
      <c r="I71" s="345"/>
      <c r="J71" s="345"/>
      <c r="K71" s="151"/>
      <c r="L71" s="93"/>
      <c r="M71" s="16"/>
    </row>
    <row r="72" spans="2:13" ht="15" customHeight="1" x14ac:dyDescent="0.25">
      <c r="B72" s="17"/>
      <c r="C72" s="93"/>
      <c r="D72" s="272" t="s">
        <v>146</v>
      </c>
      <c r="E72" s="273"/>
      <c r="F72" s="273"/>
      <c r="G72" s="273"/>
      <c r="H72" s="273"/>
      <c r="I72" s="273"/>
      <c r="J72" s="274"/>
      <c r="K72" s="15"/>
      <c r="L72" s="18">
        <v>2</v>
      </c>
      <c r="M72" s="16"/>
    </row>
    <row r="73" spans="2:13" ht="15" customHeight="1" x14ac:dyDescent="0.25">
      <c r="B73" s="17"/>
      <c r="C73" s="93"/>
      <c r="D73" s="272" t="s">
        <v>147</v>
      </c>
      <c r="E73" s="273"/>
      <c r="F73" s="273"/>
      <c r="G73" s="273"/>
      <c r="H73" s="273"/>
      <c r="I73" s="273"/>
      <c r="J73" s="274"/>
      <c r="K73" s="15"/>
      <c r="L73" s="18">
        <v>0</v>
      </c>
      <c r="M73" s="16"/>
    </row>
    <row r="74" spans="2:13" ht="15" customHeight="1" x14ac:dyDescent="0.25">
      <c r="B74" s="17"/>
      <c r="C74" s="93"/>
      <c r="D74" s="346" t="s">
        <v>152</v>
      </c>
      <c r="E74" s="346"/>
      <c r="F74" s="346"/>
      <c r="G74" s="346"/>
      <c r="H74" s="346"/>
      <c r="I74" s="346"/>
      <c r="J74" s="346"/>
      <c r="K74" s="15"/>
      <c r="L74" s="93"/>
      <c r="M74" s="16"/>
    </row>
    <row r="75" spans="2:13" x14ac:dyDescent="0.25">
      <c r="B75" s="17"/>
      <c r="C75" s="93"/>
      <c r="D75" s="272" t="s">
        <v>149</v>
      </c>
      <c r="E75" s="273"/>
      <c r="F75" s="273"/>
      <c r="G75" s="273"/>
      <c r="H75" s="273"/>
      <c r="I75" s="273"/>
      <c r="J75" s="274"/>
      <c r="K75" s="15"/>
      <c r="L75" s="18">
        <v>2</v>
      </c>
      <c r="M75" s="16"/>
    </row>
    <row r="76" spans="2:13" x14ac:dyDescent="0.25">
      <c r="B76" s="17"/>
      <c r="C76" s="93"/>
      <c r="D76" s="272" t="s">
        <v>148</v>
      </c>
      <c r="E76" s="273"/>
      <c r="F76" s="273"/>
      <c r="G76" s="273"/>
      <c r="H76" s="273"/>
      <c r="I76" s="273"/>
      <c r="J76" s="274"/>
      <c r="K76" s="15"/>
      <c r="L76" s="18">
        <v>0</v>
      </c>
      <c r="M76" s="16"/>
    </row>
    <row r="77" spans="2:13" ht="8.25" customHeight="1" x14ac:dyDescent="0.25">
      <c r="B77" s="17"/>
      <c r="C77" s="15"/>
      <c r="D77" s="15"/>
      <c r="E77" s="15"/>
      <c r="F77" s="15"/>
      <c r="G77" s="15"/>
      <c r="H77" s="15"/>
      <c r="I77" s="15"/>
      <c r="J77" s="15"/>
      <c r="K77" s="15"/>
      <c r="L77" s="15"/>
      <c r="M77" s="16"/>
    </row>
    <row r="78" spans="2:13" ht="17.25" x14ac:dyDescent="0.25">
      <c r="B78" s="17"/>
      <c r="C78" s="278" t="s">
        <v>449</v>
      </c>
      <c r="D78" s="278"/>
      <c r="E78" s="278"/>
      <c r="F78" s="278"/>
      <c r="G78" s="278"/>
      <c r="H78" s="278"/>
      <c r="I78" s="278"/>
      <c r="J78" s="278"/>
      <c r="K78" s="15"/>
      <c r="L78" s="15"/>
      <c r="M78" s="16"/>
    </row>
    <row r="79" spans="2:13" x14ac:dyDescent="0.25">
      <c r="B79" s="17"/>
      <c r="C79" s="272" t="s">
        <v>27</v>
      </c>
      <c r="D79" s="273"/>
      <c r="E79" s="273"/>
      <c r="F79" s="273"/>
      <c r="G79" s="273"/>
      <c r="H79" s="273"/>
      <c r="I79" s="273"/>
      <c r="J79" s="274"/>
      <c r="K79" s="15"/>
      <c r="L79" s="18">
        <v>3</v>
      </c>
      <c r="M79" s="16"/>
    </row>
    <row r="80" spans="2:13" x14ac:dyDescent="0.25">
      <c r="B80" s="17"/>
      <c r="C80" s="272" t="s">
        <v>28</v>
      </c>
      <c r="D80" s="273"/>
      <c r="E80" s="273"/>
      <c r="F80" s="273"/>
      <c r="G80" s="273"/>
      <c r="H80" s="273"/>
      <c r="I80" s="273"/>
      <c r="J80" s="274"/>
      <c r="K80" s="15"/>
      <c r="L80" s="18">
        <v>2</v>
      </c>
      <c r="M80" s="16"/>
    </row>
    <row r="81" spans="2:13" x14ac:dyDescent="0.25">
      <c r="B81" s="17"/>
      <c r="C81" s="272" t="s">
        <v>29</v>
      </c>
      <c r="D81" s="273"/>
      <c r="E81" s="273"/>
      <c r="F81" s="273"/>
      <c r="G81" s="273"/>
      <c r="H81" s="273"/>
      <c r="I81" s="273"/>
      <c r="J81" s="274"/>
      <c r="K81" s="15"/>
      <c r="L81" s="18">
        <v>0</v>
      </c>
      <c r="M81" s="16"/>
    </row>
    <row r="82" spans="2:13" x14ac:dyDescent="0.25">
      <c r="B82" s="17"/>
      <c r="C82" s="15"/>
      <c r="D82" s="15"/>
      <c r="E82" s="15"/>
      <c r="F82" s="15"/>
      <c r="G82" s="15"/>
      <c r="H82" s="15"/>
      <c r="I82" s="15"/>
      <c r="J82" s="15"/>
      <c r="K82" s="15"/>
      <c r="L82" s="15"/>
      <c r="M82" s="16"/>
    </row>
    <row r="83" spans="2:13" ht="17.25" x14ac:dyDescent="0.25">
      <c r="B83" s="17"/>
      <c r="C83" s="337" t="s">
        <v>444</v>
      </c>
      <c r="D83" s="337"/>
      <c r="E83" s="337"/>
      <c r="F83" s="337"/>
      <c r="G83" s="337"/>
      <c r="H83" s="337"/>
      <c r="I83" s="337"/>
      <c r="J83" s="337"/>
      <c r="K83" s="15"/>
      <c r="L83" s="15"/>
      <c r="M83" s="16"/>
    </row>
    <row r="84" spans="2:13" ht="15" customHeight="1" x14ac:dyDescent="0.25">
      <c r="B84" s="17"/>
      <c r="C84" s="341" t="s">
        <v>175</v>
      </c>
      <c r="D84" s="341"/>
      <c r="E84" s="341"/>
      <c r="F84" s="341"/>
      <c r="G84" s="341"/>
      <c r="H84" s="341"/>
      <c r="I84" s="341"/>
      <c r="J84" s="341"/>
      <c r="K84" s="15"/>
      <c r="L84" s="15"/>
      <c r="M84" s="16"/>
    </row>
    <row r="85" spans="2:13" x14ac:dyDescent="0.25">
      <c r="B85" s="17"/>
      <c r="C85" s="272" t="s">
        <v>16</v>
      </c>
      <c r="D85" s="267"/>
      <c r="E85" s="267"/>
      <c r="F85" s="267"/>
      <c r="G85" s="267"/>
      <c r="H85" s="267"/>
      <c r="I85" s="267"/>
      <c r="J85" s="268"/>
      <c r="K85" s="15"/>
      <c r="L85" s="18">
        <v>4</v>
      </c>
      <c r="M85" s="16"/>
    </row>
    <row r="86" spans="2:13" x14ac:dyDescent="0.25">
      <c r="B86" s="17"/>
      <c r="C86" s="272" t="s">
        <v>17</v>
      </c>
      <c r="D86" s="270"/>
      <c r="E86" s="270"/>
      <c r="F86" s="270"/>
      <c r="G86" s="270"/>
      <c r="H86" s="270"/>
      <c r="I86" s="270"/>
      <c r="J86" s="271"/>
      <c r="K86" s="15"/>
      <c r="L86" s="18">
        <v>0</v>
      </c>
      <c r="M86" s="16"/>
    </row>
    <row r="87" spans="2:13" x14ac:dyDescent="0.25">
      <c r="B87" s="17"/>
      <c r="C87" s="272" t="s">
        <v>15</v>
      </c>
      <c r="D87" s="273"/>
      <c r="E87" s="273"/>
      <c r="F87" s="273"/>
      <c r="G87" s="273"/>
      <c r="H87" s="273"/>
      <c r="I87" s="273"/>
      <c r="J87" s="274"/>
      <c r="K87" s="15"/>
      <c r="L87" s="18">
        <v>0</v>
      </c>
      <c r="M87" s="16"/>
    </row>
    <row r="88" spans="2:13" x14ac:dyDescent="0.25">
      <c r="B88" s="17"/>
      <c r="C88" s="15"/>
      <c r="D88" s="15"/>
      <c r="E88" s="15"/>
      <c r="F88" s="15"/>
      <c r="G88" s="15"/>
      <c r="H88" s="15"/>
      <c r="I88" s="15"/>
      <c r="J88" s="20" t="s">
        <v>30</v>
      </c>
      <c r="K88" s="15"/>
      <c r="L88" s="21">
        <f>L38+L44+L52+L58+L72+L79+L85</f>
        <v>19</v>
      </c>
      <c r="M88" s="16"/>
    </row>
    <row r="89" spans="2:13" x14ac:dyDescent="0.25">
      <c r="B89" s="22"/>
      <c r="C89" s="23"/>
      <c r="D89" s="23"/>
      <c r="E89" s="23"/>
      <c r="F89" s="23"/>
      <c r="G89" s="23"/>
      <c r="H89" s="23"/>
      <c r="I89" s="23"/>
      <c r="J89" s="23"/>
      <c r="K89" s="23"/>
      <c r="L89" s="23"/>
      <c r="M89" s="24"/>
    </row>
    <row r="91" spans="2:13" x14ac:dyDescent="0.25">
      <c r="B91" s="338" t="s">
        <v>461</v>
      </c>
      <c r="C91" s="339"/>
      <c r="D91" s="339"/>
      <c r="E91" s="339"/>
      <c r="F91" s="339"/>
      <c r="G91" s="339"/>
      <c r="H91" s="339"/>
      <c r="I91" s="339"/>
      <c r="J91" s="339"/>
      <c r="K91" s="339"/>
      <c r="L91" s="339"/>
      <c r="M91" s="340"/>
    </row>
    <row r="93" spans="2:13" x14ac:dyDescent="0.25">
      <c r="B93" s="11"/>
      <c r="C93" s="12"/>
      <c r="D93" s="12"/>
      <c r="E93" s="12"/>
      <c r="F93" s="12"/>
      <c r="G93" s="12"/>
      <c r="H93" s="12"/>
      <c r="I93" s="12"/>
      <c r="J93" s="12"/>
      <c r="K93" s="12"/>
      <c r="L93" s="12"/>
      <c r="M93" s="13"/>
    </row>
    <row r="94" spans="2:13" ht="19.5" customHeight="1" x14ac:dyDescent="0.25">
      <c r="B94" s="17"/>
      <c r="C94" s="337" t="s">
        <v>450</v>
      </c>
      <c r="D94" s="337"/>
      <c r="E94" s="337"/>
      <c r="F94" s="337"/>
      <c r="G94" s="337"/>
      <c r="H94" s="337"/>
      <c r="I94" s="337"/>
      <c r="J94" s="337"/>
      <c r="K94" s="15"/>
      <c r="L94" s="15"/>
      <c r="M94" s="16"/>
    </row>
    <row r="95" spans="2:13" ht="18" customHeight="1" x14ac:dyDescent="0.25">
      <c r="B95" s="17"/>
      <c r="C95" s="332" t="s">
        <v>286</v>
      </c>
      <c r="D95" s="332"/>
      <c r="E95" s="332"/>
      <c r="F95" s="332"/>
      <c r="G95" s="332"/>
      <c r="H95" s="332"/>
      <c r="I95" s="332"/>
      <c r="J95" s="332"/>
      <c r="K95" s="332"/>
      <c r="L95" s="332"/>
      <c r="M95" s="16"/>
    </row>
    <row r="96" spans="2:13" x14ac:dyDescent="0.25">
      <c r="B96" s="17"/>
      <c r="C96" s="272" t="s">
        <v>16</v>
      </c>
      <c r="D96" s="267"/>
      <c r="E96" s="267"/>
      <c r="F96" s="267"/>
      <c r="G96" s="267"/>
      <c r="H96" s="267"/>
      <c r="I96" s="267"/>
      <c r="J96" s="268"/>
      <c r="K96" s="15"/>
      <c r="L96" s="18">
        <v>4</v>
      </c>
      <c r="M96" s="16"/>
    </row>
    <row r="97" spans="2:13" x14ac:dyDescent="0.25">
      <c r="B97" s="17"/>
      <c r="C97" s="272" t="s">
        <v>17</v>
      </c>
      <c r="D97" s="270"/>
      <c r="E97" s="270"/>
      <c r="F97" s="270"/>
      <c r="G97" s="270"/>
      <c r="H97" s="270"/>
      <c r="I97" s="270"/>
      <c r="J97" s="271"/>
      <c r="K97" s="15"/>
      <c r="L97" s="18">
        <v>0</v>
      </c>
      <c r="M97" s="16"/>
    </row>
    <row r="98" spans="2:13" x14ac:dyDescent="0.25">
      <c r="B98" s="17"/>
      <c r="C98" s="272" t="s">
        <v>15</v>
      </c>
      <c r="D98" s="273"/>
      <c r="E98" s="273"/>
      <c r="F98" s="273"/>
      <c r="G98" s="273"/>
      <c r="H98" s="273"/>
      <c r="I98" s="273"/>
      <c r="J98" s="274"/>
      <c r="K98" s="15"/>
      <c r="L98" s="18">
        <v>0</v>
      </c>
      <c r="M98" s="16"/>
    </row>
    <row r="99" spans="2:13" ht="8.25" customHeight="1" x14ac:dyDescent="0.25">
      <c r="B99" s="17"/>
      <c r="C99" s="15"/>
      <c r="D99" s="15"/>
      <c r="E99" s="15"/>
      <c r="F99" s="15"/>
      <c r="G99" s="15"/>
      <c r="H99" s="15"/>
      <c r="I99" s="15"/>
      <c r="J99" s="15"/>
      <c r="K99" s="15"/>
      <c r="L99" s="15"/>
      <c r="M99" s="16"/>
    </row>
    <row r="100" spans="2:13" x14ac:dyDescent="0.25">
      <c r="B100" s="17"/>
      <c r="C100" s="337" t="s">
        <v>176</v>
      </c>
      <c r="D100" s="337"/>
      <c r="E100" s="337"/>
      <c r="F100" s="337"/>
      <c r="G100" s="337"/>
      <c r="H100" s="337"/>
      <c r="I100" s="337"/>
      <c r="J100" s="337"/>
      <c r="K100" s="15"/>
      <c r="L100" s="15"/>
      <c r="M100" s="16"/>
    </row>
    <row r="101" spans="2:13" ht="15.75" customHeight="1" x14ac:dyDescent="0.25">
      <c r="B101" s="17"/>
      <c r="C101" s="333" t="s">
        <v>177</v>
      </c>
      <c r="D101" s="333"/>
      <c r="E101" s="333"/>
      <c r="F101" s="333"/>
      <c r="G101" s="333"/>
      <c r="H101" s="333"/>
      <c r="I101" s="333"/>
      <c r="J101" s="333"/>
      <c r="K101" s="15"/>
      <c r="L101" s="15"/>
      <c r="M101" s="16"/>
    </row>
    <row r="102" spans="2:13" ht="15.75" customHeight="1" x14ac:dyDescent="0.25">
      <c r="B102" s="17"/>
      <c r="C102" s="336"/>
      <c r="D102" s="336"/>
      <c r="E102" s="336"/>
      <c r="F102" s="336"/>
      <c r="G102" s="336"/>
      <c r="H102" s="336"/>
      <c r="I102" s="336"/>
      <c r="J102" s="336"/>
      <c r="K102" s="15"/>
      <c r="L102" s="15"/>
      <c r="M102" s="16"/>
    </row>
    <row r="103" spans="2:13" x14ac:dyDescent="0.25">
      <c r="B103" s="17"/>
      <c r="C103" s="272" t="s">
        <v>16</v>
      </c>
      <c r="D103" s="267"/>
      <c r="E103" s="267"/>
      <c r="F103" s="267"/>
      <c r="G103" s="267"/>
      <c r="H103" s="267"/>
      <c r="I103" s="267"/>
      <c r="J103" s="268"/>
      <c r="K103" s="15"/>
      <c r="L103" s="18">
        <v>4</v>
      </c>
      <c r="M103" s="16"/>
    </row>
    <row r="104" spans="2:13" x14ac:dyDescent="0.25">
      <c r="B104" s="17"/>
      <c r="C104" s="272" t="s">
        <v>17</v>
      </c>
      <c r="D104" s="270"/>
      <c r="E104" s="270"/>
      <c r="F104" s="270"/>
      <c r="G104" s="270"/>
      <c r="H104" s="270"/>
      <c r="I104" s="270"/>
      <c r="J104" s="271"/>
      <c r="K104" s="15"/>
      <c r="L104" s="18">
        <v>0</v>
      </c>
      <c r="M104" s="16"/>
    </row>
    <row r="105" spans="2:13" x14ac:dyDescent="0.25">
      <c r="B105" s="17"/>
      <c r="C105" s="272" t="s">
        <v>15</v>
      </c>
      <c r="D105" s="273"/>
      <c r="E105" s="273"/>
      <c r="F105" s="273"/>
      <c r="G105" s="273"/>
      <c r="H105" s="273"/>
      <c r="I105" s="273"/>
      <c r="J105" s="274"/>
      <c r="K105" s="15"/>
      <c r="L105" s="18">
        <v>0</v>
      </c>
      <c r="M105" s="16"/>
    </row>
    <row r="106" spans="2:13" ht="8.25" customHeight="1" x14ac:dyDescent="0.25">
      <c r="B106" s="17"/>
      <c r="C106" s="15"/>
      <c r="D106" s="15"/>
      <c r="E106" s="15"/>
      <c r="F106" s="15"/>
      <c r="G106" s="15"/>
      <c r="H106" s="15"/>
      <c r="I106" s="15"/>
      <c r="J106" s="15"/>
      <c r="K106" s="15"/>
      <c r="L106" s="15"/>
      <c r="M106" s="16"/>
    </row>
    <row r="107" spans="2:13" ht="17.25" x14ac:dyDescent="0.25">
      <c r="B107" s="17"/>
      <c r="C107" s="337" t="s">
        <v>451</v>
      </c>
      <c r="D107" s="337"/>
      <c r="E107" s="337"/>
      <c r="F107" s="337"/>
      <c r="G107" s="337"/>
      <c r="H107" s="337"/>
      <c r="I107" s="337"/>
      <c r="J107" s="337"/>
      <c r="K107" s="15"/>
      <c r="L107" s="15"/>
      <c r="M107" s="16"/>
    </row>
    <row r="108" spans="2:13" x14ac:dyDescent="0.25">
      <c r="B108" s="17"/>
      <c r="C108" s="26" t="s">
        <v>386</v>
      </c>
      <c r="D108" s="15"/>
      <c r="E108" s="15"/>
      <c r="F108" s="15"/>
      <c r="G108" s="15"/>
      <c r="H108" s="15"/>
      <c r="I108" s="15"/>
      <c r="J108" s="15"/>
      <c r="K108" s="15"/>
      <c r="L108" s="15"/>
      <c r="M108" s="16"/>
    </row>
    <row r="109" spans="2:13" x14ac:dyDescent="0.25">
      <c r="B109" s="17"/>
      <c r="C109" s="272" t="s">
        <v>32</v>
      </c>
      <c r="D109" s="272"/>
      <c r="E109" s="267"/>
      <c r="F109" s="267"/>
      <c r="G109" s="267"/>
      <c r="H109" s="267"/>
      <c r="I109" s="267"/>
      <c r="J109" s="267"/>
      <c r="K109" s="15"/>
      <c r="L109" s="18">
        <v>4</v>
      </c>
      <c r="M109" s="16"/>
    </row>
    <row r="110" spans="2:13" x14ac:dyDescent="0.25">
      <c r="B110" s="17"/>
      <c r="C110" s="272" t="s">
        <v>33</v>
      </c>
      <c r="D110" s="272"/>
      <c r="E110" s="270"/>
      <c r="F110" s="270"/>
      <c r="G110" s="270"/>
      <c r="H110" s="270"/>
      <c r="I110" s="270"/>
      <c r="J110" s="270"/>
      <c r="K110" s="15"/>
      <c r="L110" s="18">
        <v>0</v>
      </c>
      <c r="M110" s="16"/>
    </row>
    <row r="111" spans="2:13" ht="8.25" customHeight="1" x14ac:dyDescent="0.25">
      <c r="B111" s="17"/>
      <c r="C111" s="15"/>
      <c r="D111" s="15"/>
      <c r="E111" s="15"/>
      <c r="F111" s="15"/>
      <c r="G111" s="15"/>
      <c r="H111" s="15"/>
      <c r="I111" s="15"/>
      <c r="J111" s="15"/>
      <c r="K111" s="15"/>
      <c r="L111" s="15"/>
      <c r="M111" s="16"/>
    </row>
    <row r="112" spans="2:13" ht="19.5" customHeight="1" x14ac:dyDescent="0.25">
      <c r="B112" s="17"/>
      <c r="C112" s="337" t="s">
        <v>452</v>
      </c>
      <c r="D112" s="337"/>
      <c r="E112" s="337"/>
      <c r="F112" s="337"/>
      <c r="G112" s="337"/>
      <c r="H112" s="337"/>
      <c r="I112" s="337"/>
      <c r="J112" s="337"/>
      <c r="K112" s="240"/>
      <c r="L112" s="240"/>
      <c r="M112" s="16"/>
    </row>
    <row r="113" spans="2:13" ht="19.5" customHeight="1" x14ac:dyDescent="0.25">
      <c r="B113" s="17"/>
      <c r="C113" s="335" t="s">
        <v>120</v>
      </c>
      <c r="D113" s="335"/>
      <c r="E113" s="335"/>
      <c r="F113" s="335"/>
      <c r="G113" s="335"/>
      <c r="H113" s="335"/>
      <c r="I113" s="335"/>
      <c r="J113" s="335"/>
      <c r="K113" s="148"/>
      <c r="L113" s="148"/>
      <c r="M113" s="16"/>
    </row>
    <row r="114" spans="2:13" x14ac:dyDescent="0.25">
      <c r="B114" s="17"/>
      <c r="C114" s="272" t="s">
        <v>16</v>
      </c>
      <c r="D114" s="267"/>
      <c r="E114" s="267"/>
      <c r="F114" s="267"/>
      <c r="G114" s="267"/>
      <c r="H114" s="267"/>
      <c r="I114" s="267"/>
      <c r="J114" s="268"/>
      <c r="K114" s="15"/>
      <c r="L114" s="18">
        <v>1</v>
      </c>
      <c r="M114" s="16"/>
    </row>
    <row r="115" spans="2:13" x14ac:dyDescent="0.25">
      <c r="B115" s="17"/>
      <c r="C115" s="272" t="s">
        <v>17</v>
      </c>
      <c r="D115" s="270"/>
      <c r="E115" s="270"/>
      <c r="F115" s="270"/>
      <c r="G115" s="270"/>
      <c r="H115" s="270"/>
      <c r="I115" s="270"/>
      <c r="J115" s="271"/>
      <c r="K115" s="15"/>
      <c r="L115" s="18">
        <v>0</v>
      </c>
      <c r="M115" s="16"/>
    </row>
    <row r="116" spans="2:13" x14ac:dyDescent="0.25">
      <c r="B116" s="17"/>
      <c r="C116" s="272" t="s">
        <v>15</v>
      </c>
      <c r="D116" s="273"/>
      <c r="E116" s="273"/>
      <c r="F116" s="273"/>
      <c r="G116" s="273"/>
      <c r="H116" s="273"/>
      <c r="I116" s="273"/>
      <c r="J116" s="274"/>
      <c r="K116" s="15"/>
      <c r="L116" s="18">
        <v>0</v>
      </c>
      <c r="M116" s="16"/>
    </row>
    <row r="117" spans="2:13" ht="8.25" customHeight="1" x14ac:dyDescent="0.25">
      <c r="B117" s="17"/>
      <c r="C117" s="15"/>
      <c r="D117" s="15"/>
      <c r="E117" s="15"/>
      <c r="F117" s="15"/>
      <c r="G117" s="15"/>
      <c r="H117" s="15"/>
      <c r="I117" s="15"/>
      <c r="J117" s="15"/>
      <c r="K117" s="15"/>
      <c r="L117" s="15"/>
      <c r="M117" s="16"/>
    </row>
    <row r="118" spans="2:13" x14ac:dyDescent="0.25">
      <c r="B118" s="17"/>
      <c r="C118" s="337" t="s">
        <v>121</v>
      </c>
      <c r="D118" s="337"/>
      <c r="E118" s="337"/>
      <c r="F118" s="337"/>
      <c r="G118" s="337"/>
      <c r="H118" s="337"/>
      <c r="I118" s="337"/>
      <c r="J118" s="337"/>
      <c r="K118" s="15"/>
      <c r="L118" s="15"/>
      <c r="M118" s="16"/>
    </row>
    <row r="119" spans="2:13" x14ac:dyDescent="0.25">
      <c r="B119" s="17"/>
      <c r="C119" s="335" t="s">
        <v>122</v>
      </c>
      <c r="D119" s="335"/>
      <c r="E119" s="335"/>
      <c r="F119" s="335"/>
      <c r="G119" s="335"/>
      <c r="H119" s="335"/>
      <c r="I119" s="335"/>
      <c r="J119" s="335"/>
      <c r="K119" s="15"/>
      <c r="L119" s="15"/>
      <c r="M119" s="16"/>
    </row>
    <row r="120" spans="2:13" x14ac:dyDescent="0.25">
      <c r="B120" s="17"/>
      <c r="C120" s="272" t="s">
        <v>16</v>
      </c>
      <c r="D120" s="267"/>
      <c r="E120" s="267"/>
      <c r="F120" s="267"/>
      <c r="G120" s="267"/>
      <c r="H120" s="267"/>
      <c r="I120" s="267"/>
      <c r="J120" s="268"/>
      <c r="K120" s="15"/>
      <c r="L120" s="18">
        <v>4</v>
      </c>
      <c r="M120" s="16"/>
    </row>
    <row r="121" spans="2:13" x14ac:dyDescent="0.25">
      <c r="B121" s="17"/>
      <c r="C121" s="272" t="s">
        <v>17</v>
      </c>
      <c r="D121" s="270"/>
      <c r="E121" s="270"/>
      <c r="F121" s="270"/>
      <c r="G121" s="270"/>
      <c r="H121" s="270"/>
      <c r="I121" s="270"/>
      <c r="J121" s="271"/>
      <c r="K121" s="15"/>
      <c r="L121" s="18">
        <v>0</v>
      </c>
      <c r="M121" s="16"/>
    </row>
    <row r="122" spans="2:13" x14ac:dyDescent="0.25">
      <c r="B122" s="17"/>
      <c r="C122" s="272" t="s">
        <v>186</v>
      </c>
      <c r="D122" s="273"/>
      <c r="E122" s="273"/>
      <c r="F122" s="273"/>
      <c r="G122" s="273"/>
      <c r="H122" s="273"/>
      <c r="I122" s="273"/>
      <c r="J122" s="274"/>
      <c r="K122" s="15"/>
      <c r="L122" s="18">
        <v>0</v>
      </c>
      <c r="M122" s="16"/>
    </row>
    <row r="123" spans="2:13" x14ac:dyDescent="0.25">
      <c r="B123" s="17"/>
      <c r="C123" s="272" t="s">
        <v>15</v>
      </c>
      <c r="D123" s="267"/>
      <c r="E123" s="267"/>
      <c r="F123" s="267"/>
      <c r="G123" s="267"/>
      <c r="H123" s="267"/>
      <c r="I123" s="267"/>
      <c r="J123" s="268"/>
      <c r="K123" s="15"/>
      <c r="L123" s="18">
        <v>0</v>
      </c>
      <c r="M123" s="16"/>
    </row>
    <row r="124" spans="2:13" ht="8.25" customHeight="1" x14ac:dyDescent="0.25">
      <c r="B124" s="17"/>
      <c r="C124" s="15"/>
      <c r="D124" s="15"/>
      <c r="E124" s="15"/>
      <c r="F124" s="15"/>
      <c r="G124" s="15"/>
      <c r="H124" s="15"/>
      <c r="I124" s="15"/>
      <c r="J124" s="15"/>
      <c r="K124" s="15"/>
      <c r="L124" s="15"/>
      <c r="M124" s="16"/>
    </row>
    <row r="125" spans="2:13" x14ac:dyDescent="0.25">
      <c r="B125" s="17"/>
      <c r="C125" s="337" t="s">
        <v>34</v>
      </c>
      <c r="D125" s="337"/>
      <c r="E125" s="337"/>
      <c r="F125" s="337"/>
      <c r="G125" s="337"/>
      <c r="H125" s="337"/>
      <c r="I125" s="337"/>
      <c r="J125" s="337"/>
      <c r="K125" s="15"/>
      <c r="L125" s="15"/>
      <c r="M125" s="16"/>
    </row>
    <row r="126" spans="2:13" x14ac:dyDescent="0.25">
      <c r="B126" s="17"/>
      <c r="C126" s="26" t="s">
        <v>360</v>
      </c>
      <c r="D126" s="15"/>
      <c r="E126" s="15"/>
      <c r="F126" s="15"/>
      <c r="G126" s="15"/>
      <c r="H126" s="15"/>
      <c r="I126" s="15"/>
      <c r="J126" s="15"/>
      <c r="K126" s="15"/>
      <c r="L126" s="15"/>
      <c r="M126" s="16"/>
    </row>
    <row r="127" spans="2:13" x14ac:dyDescent="0.25">
      <c r="B127" s="17"/>
      <c r="C127" s="272" t="s">
        <v>16</v>
      </c>
      <c r="D127" s="267"/>
      <c r="E127" s="267"/>
      <c r="F127" s="267"/>
      <c r="G127" s="267"/>
      <c r="H127" s="267"/>
      <c r="I127" s="267"/>
      <c r="J127" s="268"/>
      <c r="K127" s="15"/>
      <c r="L127" s="18">
        <v>4</v>
      </c>
      <c r="M127" s="16"/>
    </row>
    <row r="128" spans="2:13" x14ac:dyDescent="0.25">
      <c r="B128" s="17"/>
      <c r="C128" s="272" t="s">
        <v>17</v>
      </c>
      <c r="D128" s="270"/>
      <c r="E128" s="270"/>
      <c r="F128" s="270"/>
      <c r="G128" s="270"/>
      <c r="H128" s="270"/>
      <c r="I128" s="270"/>
      <c r="J128" s="271"/>
      <c r="K128" s="15"/>
      <c r="L128" s="18">
        <v>0</v>
      </c>
      <c r="M128" s="16"/>
    </row>
    <row r="129" spans="2:13" x14ac:dyDescent="0.25">
      <c r="B129" s="17"/>
      <c r="C129" s="272" t="s">
        <v>15</v>
      </c>
      <c r="D129" s="273"/>
      <c r="E129" s="273"/>
      <c r="F129" s="273"/>
      <c r="G129" s="273"/>
      <c r="H129" s="273"/>
      <c r="I129" s="273"/>
      <c r="J129" s="274"/>
      <c r="K129" s="15"/>
      <c r="L129" s="18">
        <v>0</v>
      </c>
      <c r="M129" s="16"/>
    </row>
    <row r="130" spans="2:13" ht="8.25" customHeight="1" x14ac:dyDescent="0.25">
      <c r="B130" s="17"/>
      <c r="C130" s="15"/>
      <c r="D130" s="15"/>
      <c r="E130" s="15"/>
      <c r="F130" s="15"/>
      <c r="G130" s="15"/>
      <c r="H130" s="15"/>
      <c r="I130" s="15"/>
      <c r="J130" s="15"/>
      <c r="K130" s="15"/>
      <c r="L130" s="15"/>
      <c r="M130" s="16"/>
    </row>
    <row r="131" spans="2:13" x14ac:dyDescent="0.25">
      <c r="B131" s="17"/>
      <c r="C131" s="26" t="s">
        <v>203</v>
      </c>
      <c r="D131" s="15"/>
      <c r="E131" s="15"/>
      <c r="F131" s="15"/>
      <c r="G131" s="15"/>
      <c r="H131" s="15"/>
      <c r="I131" s="15"/>
      <c r="J131" s="15"/>
      <c r="K131" s="15"/>
      <c r="L131" s="15"/>
      <c r="M131" s="16"/>
    </row>
    <row r="132" spans="2:13" x14ac:dyDescent="0.25">
      <c r="B132" s="17"/>
      <c r="C132" s="272" t="s">
        <v>16</v>
      </c>
      <c r="D132" s="267"/>
      <c r="E132" s="267"/>
      <c r="F132" s="267"/>
      <c r="G132" s="267"/>
      <c r="H132" s="267"/>
      <c r="I132" s="267"/>
      <c r="J132" s="268"/>
      <c r="K132" s="15"/>
      <c r="L132" s="18">
        <v>4</v>
      </c>
      <c r="M132" s="16"/>
    </row>
    <row r="133" spans="2:13" x14ac:dyDescent="0.25">
      <c r="B133" s="17"/>
      <c r="C133" s="272" t="s">
        <v>17</v>
      </c>
      <c r="D133" s="270"/>
      <c r="E133" s="270"/>
      <c r="F133" s="270"/>
      <c r="G133" s="270"/>
      <c r="H133" s="270"/>
      <c r="I133" s="270"/>
      <c r="J133" s="271"/>
      <c r="K133" s="15"/>
      <c r="L133" s="18">
        <v>0</v>
      </c>
      <c r="M133" s="16"/>
    </row>
    <row r="134" spans="2:13" x14ac:dyDescent="0.25">
      <c r="B134" s="17"/>
      <c r="C134" s="272" t="s">
        <v>15</v>
      </c>
      <c r="D134" s="273"/>
      <c r="E134" s="273"/>
      <c r="F134" s="273"/>
      <c r="G134" s="273"/>
      <c r="H134" s="273"/>
      <c r="I134" s="273"/>
      <c r="J134" s="274"/>
      <c r="K134" s="15"/>
      <c r="L134" s="18">
        <v>0</v>
      </c>
      <c r="M134" s="16"/>
    </row>
    <row r="135" spans="2:13" x14ac:dyDescent="0.25">
      <c r="B135" s="17"/>
      <c r="C135" s="15"/>
      <c r="D135" s="15"/>
      <c r="E135" s="15"/>
      <c r="F135" s="15"/>
      <c r="G135" s="15"/>
      <c r="H135" s="15"/>
      <c r="I135" s="19"/>
      <c r="J135" s="20" t="s">
        <v>35</v>
      </c>
      <c r="K135" s="15"/>
      <c r="L135" s="21">
        <f>L96+L103+L109+L114+L120+L127+L132</f>
        <v>25</v>
      </c>
      <c r="M135" s="16"/>
    </row>
    <row r="136" spans="2:13" x14ac:dyDescent="0.25">
      <c r="B136" s="22"/>
      <c r="C136" s="23"/>
      <c r="D136" s="23"/>
      <c r="E136" s="23"/>
      <c r="F136" s="23"/>
      <c r="G136" s="23"/>
      <c r="H136" s="23"/>
      <c r="I136" s="23"/>
      <c r="J136" s="23"/>
      <c r="K136" s="23"/>
      <c r="L136" s="23"/>
      <c r="M136" s="24"/>
    </row>
    <row r="138" spans="2:13" x14ac:dyDescent="0.25">
      <c r="B138" s="338" t="s">
        <v>462</v>
      </c>
      <c r="C138" s="339"/>
      <c r="D138" s="339"/>
      <c r="E138" s="339"/>
      <c r="F138" s="339"/>
      <c r="G138" s="339"/>
      <c r="H138" s="339"/>
      <c r="I138" s="339"/>
      <c r="J138" s="339"/>
      <c r="K138" s="339"/>
      <c r="L138" s="339"/>
      <c r="M138" s="340"/>
    </row>
    <row r="140" spans="2:13" x14ac:dyDescent="0.25">
      <c r="B140" s="11"/>
      <c r="C140" s="12"/>
      <c r="D140" s="12"/>
      <c r="E140" s="12"/>
      <c r="F140" s="12"/>
      <c r="G140" s="12"/>
      <c r="H140" s="12"/>
      <c r="I140" s="12"/>
      <c r="J140" s="12"/>
      <c r="K140" s="12"/>
      <c r="L140" s="12"/>
      <c r="M140" s="13"/>
    </row>
    <row r="141" spans="2:13" ht="15" customHeight="1" x14ac:dyDescent="0.25">
      <c r="B141" s="17"/>
      <c r="C141" s="334" t="s">
        <v>453</v>
      </c>
      <c r="D141" s="334"/>
      <c r="E141" s="334"/>
      <c r="F141" s="334"/>
      <c r="G141" s="334"/>
      <c r="H141" s="334"/>
      <c r="I141" s="334"/>
      <c r="J141" s="334"/>
      <c r="K141" s="15"/>
      <c r="L141" s="15"/>
      <c r="M141" s="16"/>
    </row>
    <row r="142" spans="2:13" ht="16.5" customHeight="1" x14ac:dyDescent="0.25">
      <c r="B142" s="17"/>
      <c r="C142" s="332" t="s">
        <v>361</v>
      </c>
      <c r="D142" s="332"/>
      <c r="E142" s="332"/>
      <c r="F142" s="332"/>
      <c r="G142" s="332"/>
      <c r="H142" s="332"/>
      <c r="I142" s="332"/>
      <c r="J142" s="332"/>
      <c r="K142" s="15"/>
      <c r="L142" s="15"/>
      <c r="M142" s="16"/>
    </row>
    <row r="143" spans="2:13" ht="16.5" customHeight="1" x14ac:dyDescent="0.25">
      <c r="B143" s="17"/>
      <c r="C143" s="335"/>
      <c r="D143" s="335"/>
      <c r="E143" s="335"/>
      <c r="F143" s="335"/>
      <c r="G143" s="335"/>
      <c r="H143" s="335"/>
      <c r="I143" s="335"/>
      <c r="J143" s="335"/>
      <c r="K143" s="15"/>
      <c r="L143" s="15"/>
      <c r="M143" s="16"/>
    </row>
    <row r="144" spans="2:13" x14ac:dyDescent="0.25">
      <c r="B144" s="17"/>
      <c r="C144" s="272" t="s">
        <v>16</v>
      </c>
      <c r="D144" s="267"/>
      <c r="E144" s="267"/>
      <c r="F144" s="267"/>
      <c r="G144" s="267"/>
      <c r="H144" s="267"/>
      <c r="I144" s="267"/>
      <c r="J144" s="268"/>
      <c r="K144" s="15"/>
      <c r="L144" s="18">
        <v>3</v>
      </c>
      <c r="M144" s="16"/>
    </row>
    <row r="145" spans="2:13" x14ac:dyDescent="0.25">
      <c r="B145" s="17"/>
      <c r="C145" s="272" t="s">
        <v>17</v>
      </c>
      <c r="D145" s="270"/>
      <c r="E145" s="270"/>
      <c r="F145" s="270"/>
      <c r="G145" s="270"/>
      <c r="H145" s="270"/>
      <c r="I145" s="270"/>
      <c r="J145" s="271"/>
      <c r="K145" s="15"/>
      <c r="L145" s="18">
        <v>0</v>
      </c>
      <c r="M145" s="16"/>
    </row>
    <row r="146" spans="2:13" x14ac:dyDescent="0.25">
      <c r="B146" s="17"/>
      <c r="C146" s="272" t="s">
        <v>15</v>
      </c>
      <c r="D146" s="273"/>
      <c r="E146" s="273"/>
      <c r="F146" s="273"/>
      <c r="G146" s="273"/>
      <c r="H146" s="273"/>
      <c r="I146" s="273"/>
      <c r="J146" s="274"/>
      <c r="K146" s="15"/>
      <c r="L146" s="18">
        <v>0</v>
      </c>
      <c r="M146" s="16"/>
    </row>
    <row r="147" spans="2:13" ht="8.25" customHeight="1" x14ac:dyDescent="0.25">
      <c r="B147" s="17"/>
      <c r="C147" s="15"/>
      <c r="D147" s="15"/>
      <c r="E147" s="15"/>
      <c r="F147" s="15"/>
      <c r="G147" s="15"/>
      <c r="H147" s="15"/>
      <c r="I147" s="15"/>
      <c r="J147" s="15"/>
      <c r="K147" s="15"/>
      <c r="L147" s="15"/>
      <c r="M147" s="16"/>
    </row>
    <row r="148" spans="2:13" ht="15" customHeight="1" x14ac:dyDescent="0.25">
      <c r="B148" s="17"/>
      <c r="C148" s="334" t="s">
        <v>124</v>
      </c>
      <c r="D148" s="334"/>
      <c r="E148" s="334"/>
      <c r="F148" s="334"/>
      <c r="G148" s="334"/>
      <c r="H148" s="334"/>
      <c r="I148" s="334"/>
      <c r="J148" s="334"/>
      <c r="K148" s="15"/>
      <c r="L148" s="15"/>
      <c r="M148" s="16"/>
    </row>
    <row r="149" spans="2:13" x14ac:dyDescent="0.25">
      <c r="B149" s="17"/>
      <c r="C149" s="272" t="s">
        <v>16</v>
      </c>
      <c r="D149" s="267"/>
      <c r="E149" s="267"/>
      <c r="F149" s="267"/>
      <c r="G149" s="267"/>
      <c r="H149" s="267"/>
      <c r="I149" s="267"/>
      <c r="J149" s="268"/>
      <c r="K149" s="15"/>
      <c r="L149" s="18">
        <v>1</v>
      </c>
      <c r="M149" s="16"/>
    </row>
    <row r="150" spans="2:13" x14ac:dyDescent="0.25">
      <c r="B150" s="17"/>
      <c r="C150" s="272" t="s">
        <v>17</v>
      </c>
      <c r="D150" s="270"/>
      <c r="E150" s="270"/>
      <c r="F150" s="270"/>
      <c r="G150" s="270"/>
      <c r="H150" s="270"/>
      <c r="I150" s="270"/>
      <c r="J150" s="271"/>
      <c r="K150" s="15"/>
      <c r="L150" s="18">
        <v>0</v>
      </c>
      <c r="M150" s="16"/>
    </row>
    <row r="151" spans="2:13" x14ac:dyDescent="0.25">
      <c r="B151" s="17"/>
      <c r="C151" s="272" t="s">
        <v>15</v>
      </c>
      <c r="D151" s="273"/>
      <c r="E151" s="273"/>
      <c r="F151" s="273"/>
      <c r="G151" s="273"/>
      <c r="H151" s="273"/>
      <c r="I151" s="273"/>
      <c r="J151" s="274"/>
      <c r="K151" s="15"/>
      <c r="L151" s="18">
        <v>0</v>
      </c>
      <c r="M151" s="16"/>
    </row>
    <row r="152" spans="2:13" ht="8.25" customHeight="1" x14ac:dyDescent="0.25">
      <c r="B152" s="17"/>
      <c r="C152" s="15"/>
      <c r="D152" s="15"/>
      <c r="E152" s="15"/>
      <c r="F152" s="15"/>
      <c r="G152" s="15"/>
      <c r="H152" s="15"/>
      <c r="I152" s="15"/>
      <c r="J152" s="15"/>
      <c r="K152" s="15"/>
      <c r="L152" s="15"/>
      <c r="M152" s="16"/>
    </row>
    <row r="153" spans="2:13" ht="17.25" customHeight="1" x14ac:dyDescent="0.25">
      <c r="B153" s="17"/>
      <c r="C153" s="334" t="s">
        <v>454</v>
      </c>
      <c r="D153" s="334"/>
      <c r="E153" s="334"/>
      <c r="F153" s="334"/>
      <c r="G153" s="334"/>
      <c r="H153" s="334"/>
      <c r="I153" s="334"/>
      <c r="J153" s="334"/>
      <c r="K153" s="15"/>
      <c r="L153" s="15"/>
      <c r="M153" s="16"/>
    </row>
    <row r="154" spans="2:13" ht="15" customHeight="1" x14ac:dyDescent="0.25">
      <c r="B154" s="17"/>
      <c r="C154" s="332" t="s">
        <v>178</v>
      </c>
      <c r="D154" s="332"/>
      <c r="E154" s="332"/>
      <c r="F154" s="332"/>
      <c r="G154" s="332"/>
      <c r="H154" s="332"/>
      <c r="I154" s="332"/>
      <c r="J154" s="332"/>
      <c r="K154" s="15"/>
      <c r="L154" s="15"/>
      <c r="M154" s="16"/>
    </row>
    <row r="155" spans="2:13" ht="18" customHeight="1" x14ac:dyDescent="0.25">
      <c r="B155" s="17"/>
      <c r="C155" s="335"/>
      <c r="D155" s="335"/>
      <c r="E155" s="335"/>
      <c r="F155" s="335"/>
      <c r="G155" s="335"/>
      <c r="H155" s="335"/>
      <c r="I155" s="335"/>
      <c r="J155" s="335"/>
      <c r="K155" s="15"/>
      <c r="L155" s="15"/>
      <c r="M155" s="16"/>
    </row>
    <row r="156" spans="2:13" x14ac:dyDescent="0.25">
      <c r="B156" s="17"/>
      <c r="C156" s="272" t="s">
        <v>16</v>
      </c>
      <c r="D156" s="267"/>
      <c r="E156" s="267"/>
      <c r="F156" s="267"/>
      <c r="G156" s="267"/>
      <c r="H156" s="267"/>
      <c r="I156" s="267"/>
      <c r="J156" s="268"/>
      <c r="K156" s="15"/>
      <c r="L156" s="18">
        <v>4</v>
      </c>
      <c r="M156" s="16"/>
    </row>
    <row r="157" spans="2:13" x14ac:dyDescent="0.25">
      <c r="B157" s="17"/>
      <c r="C157" s="272" t="s">
        <v>17</v>
      </c>
      <c r="D157" s="270"/>
      <c r="E157" s="270"/>
      <c r="F157" s="270"/>
      <c r="G157" s="270"/>
      <c r="H157" s="270"/>
      <c r="I157" s="270"/>
      <c r="J157" s="271"/>
      <c r="K157" s="15"/>
      <c r="L157" s="18">
        <v>0</v>
      </c>
      <c r="M157" s="16"/>
    </row>
    <row r="158" spans="2:13" x14ac:dyDescent="0.25">
      <c r="B158" s="17"/>
      <c r="C158" s="272" t="s">
        <v>187</v>
      </c>
      <c r="D158" s="273"/>
      <c r="E158" s="273"/>
      <c r="F158" s="273"/>
      <c r="G158" s="273"/>
      <c r="H158" s="273"/>
      <c r="I158" s="273"/>
      <c r="J158" s="274"/>
      <c r="K158" s="15"/>
      <c r="L158" s="18">
        <v>0</v>
      </c>
      <c r="M158" s="16"/>
    </row>
    <row r="159" spans="2:13" x14ac:dyDescent="0.25">
      <c r="B159" s="17"/>
      <c r="C159" s="272" t="s">
        <v>15</v>
      </c>
      <c r="D159" s="267"/>
      <c r="E159" s="267"/>
      <c r="F159" s="267"/>
      <c r="G159" s="267"/>
      <c r="H159" s="267"/>
      <c r="I159" s="267"/>
      <c r="J159" s="268"/>
      <c r="K159" s="15"/>
      <c r="L159" s="18">
        <v>0</v>
      </c>
      <c r="M159" s="16"/>
    </row>
    <row r="160" spans="2:13" ht="8.25" customHeight="1" x14ac:dyDescent="0.25">
      <c r="B160" s="17"/>
      <c r="C160" s="15"/>
      <c r="D160" s="15"/>
      <c r="E160" s="15"/>
      <c r="F160" s="15"/>
      <c r="G160" s="15"/>
      <c r="H160" s="15"/>
      <c r="I160" s="15"/>
      <c r="J160" s="15"/>
      <c r="K160" s="15"/>
      <c r="L160" s="15"/>
      <c r="M160" s="16"/>
    </row>
    <row r="161" spans="2:13" ht="19.5" customHeight="1" x14ac:dyDescent="0.25">
      <c r="B161" s="17"/>
      <c r="C161" s="334" t="s">
        <v>455</v>
      </c>
      <c r="D161" s="334"/>
      <c r="E161" s="334"/>
      <c r="F161" s="334"/>
      <c r="G161" s="334"/>
      <c r="H161" s="334"/>
      <c r="I161" s="334"/>
      <c r="J161" s="334"/>
      <c r="K161" s="15"/>
      <c r="L161" s="15"/>
      <c r="M161" s="16"/>
    </row>
    <row r="162" spans="2:13" ht="15" customHeight="1" x14ac:dyDescent="0.25">
      <c r="B162" s="17"/>
      <c r="C162" s="332" t="s">
        <v>205</v>
      </c>
      <c r="D162" s="332"/>
      <c r="E162" s="332"/>
      <c r="F162" s="332"/>
      <c r="G162" s="332"/>
      <c r="H162" s="332"/>
      <c r="I162" s="332"/>
      <c r="J162" s="332"/>
      <c r="K162" s="15"/>
      <c r="L162" s="15"/>
      <c r="M162" s="16"/>
    </row>
    <row r="163" spans="2:13" x14ac:dyDescent="0.25">
      <c r="B163" s="17"/>
      <c r="C163" s="332"/>
      <c r="D163" s="332"/>
      <c r="E163" s="332"/>
      <c r="F163" s="332"/>
      <c r="G163" s="332"/>
      <c r="H163" s="332"/>
      <c r="I163" s="332"/>
      <c r="J163" s="332"/>
      <c r="K163" s="15"/>
      <c r="L163" s="15"/>
      <c r="M163" s="16"/>
    </row>
    <row r="164" spans="2:13" ht="18.75" customHeight="1" x14ac:dyDescent="0.25">
      <c r="B164" s="17"/>
      <c r="C164" s="335"/>
      <c r="D164" s="335"/>
      <c r="E164" s="335"/>
      <c r="F164" s="335"/>
      <c r="G164" s="335"/>
      <c r="H164" s="335"/>
      <c r="I164" s="335"/>
      <c r="J164" s="335"/>
      <c r="K164" s="15"/>
      <c r="L164" s="15"/>
      <c r="M164" s="16"/>
    </row>
    <row r="165" spans="2:13" x14ac:dyDescent="0.25">
      <c r="B165" s="17"/>
      <c r="C165" s="272" t="s">
        <v>16</v>
      </c>
      <c r="D165" s="267"/>
      <c r="E165" s="267"/>
      <c r="F165" s="267"/>
      <c r="G165" s="267"/>
      <c r="H165" s="267"/>
      <c r="I165" s="267"/>
      <c r="J165" s="268"/>
      <c r="K165" s="15"/>
      <c r="L165" s="18">
        <v>3</v>
      </c>
      <c r="M165" s="16"/>
    </row>
    <row r="166" spans="2:13" x14ac:dyDescent="0.25">
      <c r="B166" s="17"/>
      <c r="C166" s="272" t="s">
        <v>17</v>
      </c>
      <c r="D166" s="270"/>
      <c r="E166" s="270"/>
      <c r="F166" s="270"/>
      <c r="G166" s="270"/>
      <c r="H166" s="270"/>
      <c r="I166" s="270"/>
      <c r="J166" s="271"/>
      <c r="K166" s="15"/>
      <c r="L166" s="18">
        <v>0</v>
      </c>
      <c r="M166" s="16"/>
    </row>
    <row r="167" spans="2:13" x14ac:dyDescent="0.25">
      <c r="B167" s="17"/>
      <c r="C167" s="272" t="s">
        <v>15</v>
      </c>
      <c r="D167" s="273"/>
      <c r="E167" s="273"/>
      <c r="F167" s="273"/>
      <c r="G167" s="273"/>
      <c r="H167" s="273"/>
      <c r="I167" s="273"/>
      <c r="J167" s="274"/>
      <c r="K167" s="15"/>
      <c r="L167" s="18">
        <v>0</v>
      </c>
      <c r="M167" s="16"/>
    </row>
    <row r="168" spans="2:13" ht="8.25" customHeight="1" x14ac:dyDescent="0.25">
      <c r="B168" s="17"/>
      <c r="C168" s="15"/>
      <c r="D168" s="15"/>
      <c r="E168" s="15"/>
      <c r="F168" s="15"/>
      <c r="G168" s="15"/>
      <c r="H168" s="15"/>
      <c r="I168" s="15"/>
      <c r="J168" s="15"/>
      <c r="K168" s="15"/>
      <c r="L168" s="15"/>
      <c r="M168" s="16"/>
    </row>
    <row r="169" spans="2:13" ht="15" customHeight="1" x14ac:dyDescent="0.25">
      <c r="B169" s="17"/>
      <c r="C169" s="370" t="s">
        <v>207</v>
      </c>
      <c r="D169" s="370"/>
      <c r="E169" s="370"/>
      <c r="F169" s="370"/>
      <c r="G169" s="370"/>
      <c r="H169" s="370"/>
      <c r="I169" s="370"/>
      <c r="J169" s="370"/>
      <c r="K169" s="15"/>
      <c r="L169" s="15"/>
      <c r="M169" s="16"/>
    </row>
    <row r="170" spans="2:13" x14ac:dyDescent="0.25">
      <c r="B170" s="17"/>
      <c r="C170" s="370"/>
      <c r="D170" s="370"/>
      <c r="E170" s="370"/>
      <c r="F170" s="370"/>
      <c r="G170" s="370"/>
      <c r="H170" s="370"/>
      <c r="I170" s="370"/>
      <c r="J170" s="370"/>
      <c r="K170" s="15"/>
      <c r="L170" s="15"/>
      <c r="M170" s="16"/>
    </row>
    <row r="171" spans="2:13" x14ac:dyDescent="0.25">
      <c r="B171" s="17"/>
      <c r="C171" s="272" t="s">
        <v>16</v>
      </c>
      <c r="D171" s="267"/>
      <c r="E171" s="267"/>
      <c r="F171" s="267"/>
      <c r="G171" s="267"/>
      <c r="H171" s="267"/>
      <c r="I171" s="267"/>
      <c r="J171" s="268"/>
      <c r="K171" s="15"/>
      <c r="L171" s="18">
        <v>1</v>
      </c>
      <c r="M171" s="16"/>
    </row>
    <row r="172" spans="2:13" x14ac:dyDescent="0.25">
      <c r="B172" s="17"/>
      <c r="C172" s="272" t="s">
        <v>17</v>
      </c>
      <c r="D172" s="270"/>
      <c r="E172" s="270"/>
      <c r="F172" s="270"/>
      <c r="G172" s="270"/>
      <c r="H172" s="270"/>
      <c r="I172" s="270"/>
      <c r="J172" s="271"/>
      <c r="K172" s="15"/>
      <c r="L172" s="18">
        <v>0</v>
      </c>
      <c r="M172" s="16"/>
    </row>
    <row r="173" spans="2:13" x14ac:dyDescent="0.25">
      <c r="B173" s="17"/>
      <c r="C173" s="272" t="s">
        <v>15</v>
      </c>
      <c r="D173" s="273"/>
      <c r="E173" s="273"/>
      <c r="F173" s="273"/>
      <c r="G173" s="273"/>
      <c r="H173" s="273"/>
      <c r="I173" s="273"/>
      <c r="J173" s="274"/>
      <c r="K173" s="15"/>
      <c r="L173" s="18">
        <v>0</v>
      </c>
      <c r="M173" s="16"/>
    </row>
    <row r="174" spans="2:13" ht="8.25" customHeight="1" x14ac:dyDescent="0.25">
      <c r="B174" s="17"/>
      <c r="C174" s="15"/>
      <c r="D174" s="15"/>
      <c r="E174" s="15"/>
      <c r="F174" s="15"/>
      <c r="G174" s="15"/>
      <c r="H174" s="15"/>
      <c r="I174" s="15"/>
      <c r="J174" s="15"/>
      <c r="K174" s="15"/>
      <c r="L174" s="15"/>
      <c r="M174" s="16"/>
    </row>
    <row r="175" spans="2:13" x14ac:dyDescent="0.25">
      <c r="B175" s="17"/>
      <c r="C175" s="334" t="s">
        <v>307</v>
      </c>
      <c r="D175" s="334"/>
      <c r="E175" s="334"/>
      <c r="F175" s="334"/>
      <c r="G175" s="334"/>
      <c r="H175" s="334"/>
      <c r="I175" s="334"/>
      <c r="J175" s="334"/>
      <c r="K175" s="15"/>
      <c r="L175" s="15"/>
      <c r="M175" s="16"/>
    </row>
    <row r="176" spans="2:13" x14ac:dyDescent="0.25">
      <c r="B176" s="17"/>
      <c r="C176" s="332" t="s">
        <v>362</v>
      </c>
      <c r="D176" s="332"/>
      <c r="E176" s="332"/>
      <c r="F176" s="332"/>
      <c r="G176" s="332"/>
      <c r="H176" s="332"/>
      <c r="I176" s="332"/>
      <c r="J176" s="332"/>
      <c r="K176" s="15"/>
      <c r="L176" s="15"/>
      <c r="M176" s="16"/>
    </row>
    <row r="177" spans="2:13" x14ac:dyDescent="0.25">
      <c r="B177" s="17"/>
      <c r="C177" s="335"/>
      <c r="D177" s="335"/>
      <c r="E177" s="335"/>
      <c r="F177" s="335"/>
      <c r="G177" s="335"/>
      <c r="H177" s="335"/>
      <c r="I177" s="335"/>
      <c r="J177" s="335"/>
      <c r="K177" s="15"/>
      <c r="L177" s="15"/>
      <c r="M177" s="16"/>
    </row>
    <row r="178" spans="2:13" x14ac:dyDescent="0.25">
      <c r="B178" s="17"/>
      <c r="C178" s="272" t="s">
        <v>16</v>
      </c>
      <c r="D178" s="267"/>
      <c r="E178" s="267"/>
      <c r="F178" s="267"/>
      <c r="G178" s="267"/>
      <c r="H178" s="267"/>
      <c r="I178" s="267"/>
      <c r="J178" s="268"/>
      <c r="K178" s="15"/>
      <c r="L178" s="18">
        <v>2</v>
      </c>
      <c r="M178" s="16"/>
    </row>
    <row r="179" spans="2:13" x14ac:dyDescent="0.25">
      <c r="B179" s="17"/>
      <c r="C179" s="272" t="s">
        <v>17</v>
      </c>
      <c r="D179" s="270"/>
      <c r="E179" s="270"/>
      <c r="F179" s="270"/>
      <c r="G179" s="270"/>
      <c r="H179" s="270"/>
      <c r="I179" s="270"/>
      <c r="J179" s="271"/>
      <c r="K179" s="15"/>
      <c r="L179" s="18">
        <v>0</v>
      </c>
      <c r="M179" s="16"/>
    </row>
    <row r="180" spans="2:13" x14ac:dyDescent="0.25">
      <c r="B180" s="17"/>
      <c r="C180" s="272" t="s">
        <v>15</v>
      </c>
      <c r="D180" s="273"/>
      <c r="E180" s="273"/>
      <c r="F180" s="273"/>
      <c r="G180" s="273"/>
      <c r="H180" s="273"/>
      <c r="I180" s="273"/>
      <c r="J180" s="274"/>
      <c r="K180" s="15"/>
      <c r="L180" s="18">
        <v>0</v>
      </c>
      <c r="M180" s="16"/>
    </row>
    <row r="181" spans="2:13" ht="8.25" customHeight="1" x14ac:dyDescent="0.25">
      <c r="B181" s="17"/>
      <c r="C181" s="15"/>
      <c r="D181" s="15"/>
      <c r="E181" s="15"/>
      <c r="F181" s="15"/>
      <c r="G181" s="15"/>
      <c r="H181" s="15"/>
      <c r="I181" s="15"/>
      <c r="J181" s="15"/>
      <c r="K181" s="15"/>
      <c r="L181" s="15"/>
      <c r="M181" s="16"/>
    </row>
    <row r="182" spans="2:13" ht="15" customHeight="1" x14ac:dyDescent="0.25">
      <c r="B182" s="17"/>
      <c r="C182" s="332" t="s">
        <v>363</v>
      </c>
      <c r="D182" s="332"/>
      <c r="E182" s="332"/>
      <c r="F182" s="332"/>
      <c r="G182" s="332"/>
      <c r="H182" s="332"/>
      <c r="I182" s="332"/>
      <c r="J182" s="332"/>
      <c r="K182" s="238"/>
      <c r="L182" s="238"/>
      <c r="M182" s="16"/>
    </row>
    <row r="183" spans="2:13" x14ac:dyDescent="0.25">
      <c r="B183" s="17"/>
      <c r="C183" s="332"/>
      <c r="D183" s="332"/>
      <c r="E183" s="332"/>
      <c r="F183" s="332"/>
      <c r="G183" s="332"/>
      <c r="H183" s="332"/>
      <c r="I183" s="332"/>
      <c r="J183" s="332"/>
      <c r="K183" s="238"/>
      <c r="L183" s="238"/>
      <c r="M183" s="16"/>
    </row>
    <row r="184" spans="2:13" x14ac:dyDescent="0.25">
      <c r="B184" s="17"/>
      <c r="C184" s="332"/>
      <c r="D184" s="332"/>
      <c r="E184" s="332"/>
      <c r="F184" s="332"/>
      <c r="G184" s="332"/>
      <c r="H184" s="332"/>
      <c r="I184" s="332"/>
      <c r="J184" s="332"/>
      <c r="K184" s="238"/>
      <c r="L184" s="238"/>
      <c r="M184" s="16"/>
    </row>
    <row r="185" spans="2:13" x14ac:dyDescent="0.25">
      <c r="B185" s="17"/>
      <c r="C185" s="272" t="s">
        <v>16</v>
      </c>
      <c r="D185" s="267"/>
      <c r="E185" s="267"/>
      <c r="F185" s="267"/>
      <c r="G185" s="267"/>
      <c r="H185" s="267"/>
      <c r="I185" s="267"/>
      <c r="J185" s="268"/>
      <c r="K185" s="15"/>
      <c r="L185" s="18">
        <v>4</v>
      </c>
      <c r="M185" s="16"/>
    </row>
    <row r="186" spans="2:13" x14ac:dyDescent="0.25">
      <c r="B186" s="17"/>
      <c r="C186" s="272" t="s">
        <v>17</v>
      </c>
      <c r="D186" s="270"/>
      <c r="E186" s="270"/>
      <c r="F186" s="270"/>
      <c r="G186" s="270"/>
      <c r="H186" s="270"/>
      <c r="I186" s="270"/>
      <c r="J186" s="271"/>
      <c r="K186" s="15"/>
      <c r="L186" s="18">
        <v>0</v>
      </c>
      <c r="M186" s="16"/>
    </row>
    <row r="187" spans="2:13" x14ac:dyDescent="0.25">
      <c r="B187" s="17"/>
      <c r="C187" s="272" t="s">
        <v>15</v>
      </c>
      <c r="D187" s="273"/>
      <c r="E187" s="273"/>
      <c r="F187" s="273"/>
      <c r="G187" s="273"/>
      <c r="H187" s="273"/>
      <c r="I187" s="273"/>
      <c r="J187" s="274"/>
      <c r="K187" s="15"/>
      <c r="L187" s="18">
        <v>0</v>
      </c>
      <c r="M187" s="16"/>
    </row>
    <row r="188" spans="2:13" ht="8.25" customHeight="1" x14ac:dyDescent="0.25">
      <c r="B188" s="17"/>
      <c r="C188" s="15"/>
      <c r="D188" s="15"/>
      <c r="E188" s="15"/>
      <c r="F188" s="15"/>
      <c r="G188" s="15"/>
      <c r="H188" s="15"/>
      <c r="I188" s="15"/>
      <c r="J188" s="15"/>
      <c r="K188" s="15"/>
      <c r="L188" s="15"/>
      <c r="M188" s="16"/>
    </row>
    <row r="189" spans="2:13" ht="15" customHeight="1" x14ac:dyDescent="0.25">
      <c r="B189" s="17"/>
      <c r="C189" s="334" t="s">
        <v>182</v>
      </c>
      <c r="D189" s="334"/>
      <c r="E189" s="334"/>
      <c r="F189" s="334"/>
      <c r="G189" s="334"/>
      <c r="H189" s="334"/>
      <c r="I189" s="334"/>
      <c r="J189" s="334"/>
      <c r="K189" s="15"/>
      <c r="L189" s="15"/>
      <c r="M189" s="16"/>
    </row>
    <row r="190" spans="2:13" ht="15" customHeight="1" x14ac:dyDescent="0.25">
      <c r="B190" s="17"/>
      <c r="C190" s="153" t="s">
        <v>208</v>
      </c>
      <c r="D190" s="157"/>
      <c r="E190" s="157"/>
      <c r="F190" s="157"/>
      <c r="G190" s="157"/>
      <c r="H190" s="157"/>
      <c r="I190" s="157"/>
      <c r="J190" s="157"/>
      <c r="K190" s="15"/>
      <c r="L190" s="15"/>
      <c r="M190" s="16"/>
    </row>
    <row r="191" spans="2:13" ht="15" customHeight="1" x14ac:dyDescent="0.25">
      <c r="B191" s="17"/>
      <c r="C191" s="278" t="s">
        <v>387</v>
      </c>
      <c r="D191" s="278"/>
      <c r="E191" s="278"/>
      <c r="F191" s="278"/>
      <c r="G191" s="278"/>
      <c r="H191" s="278"/>
      <c r="I191" s="278"/>
      <c r="J191" s="278"/>
      <c r="K191" s="15"/>
      <c r="L191" s="15"/>
      <c r="M191" s="16"/>
    </row>
    <row r="192" spans="2:13" ht="15" customHeight="1" x14ac:dyDescent="0.25">
      <c r="B192" s="17"/>
      <c r="C192" s="272" t="s">
        <v>16</v>
      </c>
      <c r="D192" s="267"/>
      <c r="E192" s="267"/>
      <c r="F192" s="267"/>
      <c r="G192" s="267"/>
      <c r="H192" s="267"/>
      <c r="I192" s="267"/>
      <c r="J192" s="268"/>
      <c r="K192" s="15"/>
      <c r="L192" s="18">
        <v>3</v>
      </c>
      <c r="M192" s="16"/>
    </row>
    <row r="193" spans="2:13" ht="15" customHeight="1" x14ac:dyDescent="0.25">
      <c r="B193" s="17"/>
      <c r="C193" s="272" t="s">
        <v>17</v>
      </c>
      <c r="D193" s="270"/>
      <c r="E193" s="270"/>
      <c r="F193" s="270"/>
      <c r="G193" s="270"/>
      <c r="H193" s="270"/>
      <c r="I193" s="270"/>
      <c r="J193" s="271"/>
      <c r="K193" s="15"/>
      <c r="L193" s="18">
        <v>0</v>
      </c>
      <c r="M193" s="16"/>
    </row>
    <row r="194" spans="2:13" ht="15" customHeight="1" x14ac:dyDescent="0.25">
      <c r="B194" s="17"/>
      <c r="C194" s="272" t="s">
        <v>15</v>
      </c>
      <c r="D194" s="273"/>
      <c r="E194" s="273"/>
      <c r="F194" s="273"/>
      <c r="G194" s="273"/>
      <c r="H194" s="273"/>
      <c r="I194" s="273"/>
      <c r="J194" s="274"/>
      <c r="K194" s="15"/>
      <c r="L194" s="18">
        <v>0</v>
      </c>
      <c r="M194" s="16"/>
    </row>
    <row r="195" spans="2:13" ht="8.25" customHeight="1" x14ac:dyDescent="0.25">
      <c r="B195" s="17"/>
      <c r="C195" s="15"/>
      <c r="D195" s="15"/>
      <c r="E195" s="15"/>
      <c r="F195" s="15"/>
      <c r="G195" s="15"/>
      <c r="H195" s="15"/>
      <c r="I195" s="15"/>
      <c r="J195" s="15"/>
      <c r="K195" s="15"/>
      <c r="L195" s="15"/>
      <c r="M195" s="16"/>
    </row>
    <row r="196" spans="2:13" ht="15" customHeight="1" x14ac:dyDescent="0.25">
      <c r="B196" s="17"/>
      <c r="C196" s="278" t="s">
        <v>288</v>
      </c>
      <c r="D196" s="278"/>
      <c r="E196" s="278"/>
      <c r="F196" s="278"/>
      <c r="G196" s="278"/>
      <c r="H196" s="278"/>
      <c r="I196" s="278"/>
      <c r="J196" s="278"/>
      <c r="K196" s="15"/>
      <c r="L196" s="15"/>
      <c r="M196" s="16"/>
    </row>
    <row r="197" spans="2:13" ht="15" customHeight="1" x14ac:dyDescent="0.25">
      <c r="B197" s="17"/>
      <c r="C197" s="272" t="s">
        <v>16</v>
      </c>
      <c r="D197" s="267"/>
      <c r="E197" s="267"/>
      <c r="F197" s="267"/>
      <c r="G197" s="267"/>
      <c r="H197" s="267"/>
      <c r="I197" s="267"/>
      <c r="J197" s="268"/>
      <c r="K197" s="15"/>
      <c r="L197" s="18">
        <v>3</v>
      </c>
      <c r="M197" s="16"/>
    </row>
    <row r="198" spans="2:13" ht="15" customHeight="1" x14ac:dyDescent="0.25">
      <c r="B198" s="17"/>
      <c r="C198" s="272" t="s">
        <v>17</v>
      </c>
      <c r="D198" s="270"/>
      <c r="E198" s="270"/>
      <c r="F198" s="270"/>
      <c r="G198" s="270"/>
      <c r="H198" s="270"/>
      <c r="I198" s="270"/>
      <c r="J198" s="271"/>
      <c r="K198" s="15"/>
      <c r="L198" s="18">
        <v>0</v>
      </c>
      <c r="M198" s="16"/>
    </row>
    <row r="199" spans="2:13" ht="15" customHeight="1" x14ac:dyDescent="0.25">
      <c r="B199" s="17"/>
      <c r="C199" s="272" t="s">
        <v>15</v>
      </c>
      <c r="D199" s="273"/>
      <c r="E199" s="273"/>
      <c r="F199" s="273"/>
      <c r="G199" s="273"/>
      <c r="H199" s="273"/>
      <c r="I199" s="273"/>
      <c r="J199" s="274"/>
      <c r="K199" s="15"/>
      <c r="L199" s="18">
        <v>0</v>
      </c>
      <c r="M199" s="16"/>
    </row>
    <row r="200" spans="2:13" ht="8.25" customHeight="1" x14ac:dyDescent="0.25">
      <c r="B200" s="17"/>
      <c r="C200" s="15"/>
      <c r="D200" s="15"/>
      <c r="E200" s="15"/>
      <c r="F200" s="15"/>
      <c r="G200" s="15"/>
      <c r="H200" s="15"/>
      <c r="I200" s="15"/>
      <c r="J200" s="15"/>
      <c r="K200" s="15"/>
      <c r="L200" s="15"/>
      <c r="M200" s="16"/>
    </row>
    <row r="201" spans="2:13" ht="15" customHeight="1" x14ac:dyDescent="0.25">
      <c r="B201" s="17"/>
      <c r="C201" s="278" t="s">
        <v>180</v>
      </c>
      <c r="D201" s="278"/>
      <c r="E201" s="278"/>
      <c r="F201" s="278"/>
      <c r="G201" s="278"/>
      <c r="H201" s="278"/>
      <c r="I201" s="278"/>
      <c r="J201" s="278"/>
      <c r="K201" s="15"/>
      <c r="L201" s="15"/>
      <c r="M201" s="16"/>
    </row>
    <row r="202" spans="2:13" ht="15" customHeight="1" x14ac:dyDescent="0.25">
      <c r="B202" s="17"/>
      <c r="C202" s="272" t="s">
        <v>16</v>
      </c>
      <c r="D202" s="267"/>
      <c r="E202" s="267"/>
      <c r="F202" s="267"/>
      <c r="G202" s="267"/>
      <c r="H202" s="267"/>
      <c r="I202" s="267"/>
      <c r="J202" s="268"/>
      <c r="K202" s="15"/>
      <c r="L202" s="18">
        <v>3</v>
      </c>
      <c r="M202" s="16"/>
    </row>
    <row r="203" spans="2:13" ht="15" customHeight="1" x14ac:dyDescent="0.25">
      <c r="B203" s="17"/>
      <c r="C203" s="272" t="s">
        <v>17</v>
      </c>
      <c r="D203" s="270"/>
      <c r="E203" s="270"/>
      <c r="F203" s="270"/>
      <c r="G203" s="270"/>
      <c r="H203" s="270"/>
      <c r="I203" s="270"/>
      <c r="J203" s="271"/>
      <c r="K203" s="15"/>
      <c r="L203" s="18">
        <v>0</v>
      </c>
      <c r="M203" s="16"/>
    </row>
    <row r="204" spans="2:13" ht="15" customHeight="1" x14ac:dyDescent="0.25">
      <c r="B204" s="17"/>
      <c r="C204" s="272" t="s">
        <v>15</v>
      </c>
      <c r="D204" s="273"/>
      <c r="E204" s="273"/>
      <c r="F204" s="273"/>
      <c r="G204" s="273"/>
      <c r="H204" s="273"/>
      <c r="I204" s="273"/>
      <c r="J204" s="274"/>
      <c r="K204" s="15"/>
      <c r="L204" s="18">
        <v>0</v>
      </c>
      <c r="M204" s="16"/>
    </row>
    <row r="205" spans="2:13" ht="8.25" customHeight="1" x14ac:dyDescent="0.25">
      <c r="B205" s="17"/>
      <c r="C205" s="15"/>
      <c r="D205" s="15"/>
      <c r="E205" s="15"/>
      <c r="F205" s="15"/>
      <c r="G205" s="15"/>
      <c r="H205" s="15"/>
      <c r="I205" s="15"/>
      <c r="J205" s="15"/>
      <c r="K205" s="15"/>
      <c r="L205" s="15"/>
      <c r="M205" s="16"/>
    </row>
    <row r="206" spans="2:13" ht="15" customHeight="1" x14ac:dyDescent="0.25">
      <c r="B206" s="17"/>
      <c r="C206" s="278" t="s">
        <v>181</v>
      </c>
      <c r="D206" s="278"/>
      <c r="E206" s="278"/>
      <c r="F206" s="278"/>
      <c r="G206" s="278"/>
      <c r="H206" s="278"/>
      <c r="I206" s="278"/>
      <c r="J206" s="278"/>
      <c r="K206" s="15"/>
      <c r="L206" s="15"/>
      <c r="M206" s="16"/>
    </row>
    <row r="207" spans="2:13" x14ac:dyDescent="0.25">
      <c r="B207" s="17"/>
      <c r="C207" s="272" t="s">
        <v>16</v>
      </c>
      <c r="D207" s="267"/>
      <c r="E207" s="267"/>
      <c r="F207" s="267"/>
      <c r="G207" s="267"/>
      <c r="H207" s="267"/>
      <c r="I207" s="267"/>
      <c r="J207" s="268"/>
      <c r="K207" s="15"/>
      <c r="L207" s="18">
        <v>4</v>
      </c>
      <c r="M207" s="16"/>
    </row>
    <row r="208" spans="2:13" x14ac:dyDescent="0.25">
      <c r="B208" s="17"/>
      <c r="C208" s="272" t="s">
        <v>17</v>
      </c>
      <c r="D208" s="270"/>
      <c r="E208" s="270"/>
      <c r="F208" s="270"/>
      <c r="G208" s="270"/>
      <c r="H208" s="270"/>
      <c r="I208" s="270"/>
      <c r="J208" s="271"/>
      <c r="K208" s="15"/>
      <c r="L208" s="18">
        <v>0</v>
      </c>
      <c r="M208" s="16"/>
    </row>
    <row r="209" spans="2:13" x14ac:dyDescent="0.25">
      <c r="B209" s="17"/>
      <c r="C209" s="272" t="s">
        <v>15</v>
      </c>
      <c r="D209" s="273"/>
      <c r="E209" s="273"/>
      <c r="F209" s="273"/>
      <c r="G209" s="273"/>
      <c r="H209" s="273"/>
      <c r="I209" s="273"/>
      <c r="J209" s="274"/>
      <c r="K209" s="15"/>
      <c r="L209" s="18">
        <v>0</v>
      </c>
      <c r="M209" s="16"/>
    </row>
    <row r="210" spans="2:13" ht="8.25" customHeight="1" x14ac:dyDescent="0.25">
      <c r="B210" s="17"/>
      <c r="C210" s="15"/>
      <c r="D210" s="15"/>
      <c r="E210" s="15"/>
      <c r="F210" s="15"/>
      <c r="G210" s="15"/>
      <c r="H210" s="15"/>
      <c r="I210" s="15"/>
      <c r="J210" s="15"/>
      <c r="K210" s="15"/>
      <c r="L210" s="15"/>
      <c r="M210" s="16"/>
    </row>
    <row r="211" spans="2:13" ht="15" customHeight="1" x14ac:dyDescent="0.25">
      <c r="B211" s="17"/>
      <c r="C211" s="334" t="s">
        <v>456</v>
      </c>
      <c r="D211" s="334"/>
      <c r="E211" s="334"/>
      <c r="F211" s="334"/>
      <c r="G211" s="334"/>
      <c r="H211" s="334"/>
      <c r="I211" s="334"/>
      <c r="J211" s="334"/>
      <c r="K211" s="15"/>
      <c r="L211" s="15"/>
      <c r="M211" s="16"/>
    </row>
    <row r="212" spans="2:13" ht="15" customHeight="1" x14ac:dyDescent="0.25">
      <c r="B212" s="17"/>
      <c r="C212" s="332" t="s">
        <v>183</v>
      </c>
      <c r="D212" s="332"/>
      <c r="E212" s="332"/>
      <c r="F212" s="332"/>
      <c r="G212" s="332"/>
      <c r="H212" s="332"/>
      <c r="I212" s="332"/>
      <c r="J212" s="332"/>
      <c r="K212" s="332"/>
      <c r="L212" s="332"/>
      <c r="M212" s="16"/>
    </row>
    <row r="213" spans="2:13" x14ac:dyDescent="0.25">
      <c r="B213" s="17"/>
      <c r="C213" s="332"/>
      <c r="D213" s="332"/>
      <c r="E213" s="332"/>
      <c r="F213" s="332"/>
      <c r="G213" s="332"/>
      <c r="H213" s="332"/>
      <c r="I213" s="332"/>
      <c r="J213" s="332"/>
      <c r="K213" s="332"/>
      <c r="L213" s="332"/>
      <c r="M213" s="16"/>
    </row>
    <row r="214" spans="2:13" x14ac:dyDescent="0.25">
      <c r="B214" s="17"/>
      <c r="C214" s="272" t="s">
        <v>16</v>
      </c>
      <c r="D214" s="267"/>
      <c r="E214" s="267"/>
      <c r="F214" s="267"/>
      <c r="G214" s="267"/>
      <c r="H214" s="267"/>
      <c r="I214" s="267"/>
      <c r="J214" s="268"/>
      <c r="K214" s="15"/>
      <c r="L214" s="18">
        <v>4</v>
      </c>
      <c r="M214" s="16"/>
    </row>
    <row r="215" spans="2:13" x14ac:dyDescent="0.25">
      <c r="B215" s="17"/>
      <c r="C215" s="272" t="s">
        <v>17</v>
      </c>
      <c r="D215" s="270"/>
      <c r="E215" s="270"/>
      <c r="F215" s="270"/>
      <c r="G215" s="270"/>
      <c r="H215" s="270"/>
      <c r="I215" s="270"/>
      <c r="J215" s="271"/>
      <c r="K215" s="15"/>
      <c r="L215" s="18">
        <v>0</v>
      </c>
      <c r="M215" s="16"/>
    </row>
    <row r="216" spans="2:13" x14ac:dyDescent="0.25">
      <c r="B216" s="17"/>
      <c r="C216" s="272" t="s">
        <v>188</v>
      </c>
      <c r="D216" s="273"/>
      <c r="E216" s="273"/>
      <c r="F216" s="273"/>
      <c r="G216" s="273"/>
      <c r="H216" s="273"/>
      <c r="I216" s="273"/>
      <c r="J216" s="274"/>
      <c r="K216" s="15"/>
      <c r="L216" s="18">
        <v>0</v>
      </c>
      <c r="M216" s="16"/>
    </row>
    <row r="217" spans="2:13" x14ac:dyDescent="0.25">
      <c r="B217" s="17"/>
      <c r="C217" s="272" t="s">
        <v>15</v>
      </c>
      <c r="D217" s="267"/>
      <c r="E217" s="267"/>
      <c r="F217" s="267"/>
      <c r="G217" s="267"/>
      <c r="H217" s="267"/>
      <c r="I217" s="267"/>
      <c r="J217" s="268"/>
      <c r="K217" s="15"/>
      <c r="L217" s="18">
        <v>0</v>
      </c>
      <c r="M217" s="16"/>
    </row>
    <row r="218" spans="2:13" ht="8.25" customHeight="1" x14ac:dyDescent="0.25">
      <c r="B218" s="17"/>
      <c r="C218" s="15"/>
      <c r="D218" s="15"/>
      <c r="E218" s="15"/>
      <c r="F218" s="15"/>
      <c r="G218" s="15"/>
      <c r="H218" s="15"/>
      <c r="I218" s="15"/>
      <c r="J218" s="15"/>
      <c r="K218" s="15"/>
      <c r="L218" s="15"/>
      <c r="M218" s="16"/>
    </row>
    <row r="219" spans="2:13" ht="17.25" x14ac:dyDescent="0.25">
      <c r="B219" s="17"/>
      <c r="C219" s="334" t="s">
        <v>457</v>
      </c>
      <c r="D219" s="334"/>
      <c r="E219" s="334"/>
      <c r="F219" s="334"/>
      <c r="G219" s="334"/>
      <c r="H219" s="334"/>
      <c r="I219" s="334"/>
      <c r="J219" s="334"/>
      <c r="K219" s="15"/>
      <c r="L219" s="15"/>
      <c r="M219" s="16"/>
    </row>
    <row r="220" spans="2:13" x14ac:dyDescent="0.25">
      <c r="B220" s="17"/>
      <c r="C220" s="333" t="s">
        <v>185</v>
      </c>
      <c r="D220" s="333"/>
      <c r="E220" s="333"/>
      <c r="F220" s="333"/>
      <c r="G220" s="333"/>
      <c r="H220" s="333"/>
      <c r="I220" s="333"/>
      <c r="J220" s="333"/>
      <c r="K220" s="15"/>
      <c r="L220" s="15"/>
      <c r="M220" s="16"/>
    </row>
    <row r="221" spans="2:13" x14ac:dyDescent="0.25">
      <c r="B221" s="17"/>
      <c r="C221" s="333"/>
      <c r="D221" s="333"/>
      <c r="E221" s="333"/>
      <c r="F221" s="333"/>
      <c r="G221" s="333"/>
      <c r="H221" s="333"/>
      <c r="I221" s="333"/>
      <c r="J221" s="333"/>
      <c r="K221" s="15"/>
      <c r="L221" s="15"/>
      <c r="M221" s="16"/>
    </row>
    <row r="222" spans="2:13" x14ac:dyDescent="0.25">
      <c r="B222" s="17"/>
      <c r="C222" s="333"/>
      <c r="D222" s="333"/>
      <c r="E222" s="333"/>
      <c r="F222" s="333"/>
      <c r="G222" s="333"/>
      <c r="H222" s="333"/>
      <c r="I222" s="333"/>
      <c r="J222" s="333"/>
      <c r="K222" s="15"/>
      <c r="L222" s="15"/>
      <c r="M222" s="16"/>
    </row>
    <row r="223" spans="2:13" x14ac:dyDescent="0.25">
      <c r="B223" s="17"/>
      <c r="C223" s="278" t="s">
        <v>38</v>
      </c>
      <c r="D223" s="280"/>
      <c r="E223" s="278"/>
      <c r="F223" s="278"/>
      <c r="G223" s="278"/>
      <c r="H223" s="278"/>
      <c r="I223" s="278"/>
      <c r="J223" s="278"/>
      <c r="K223" s="15"/>
      <c r="L223" s="15"/>
      <c r="M223" s="16"/>
    </row>
    <row r="224" spans="2:13" x14ac:dyDescent="0.25">
      <c r="B224" s="17"/>
      <c r="C224" s="272" t="s">
        <v>16</v>
      </c>
      <c r="D224" s="267"/>
      <c r="E224" s="267"/>
      <c r="F224" s="267"/>
      <c r="G224" s="267"/>
      <c r="H224" s="267"/>
      <c r="I224" s="267"/>
      <c r="J224" s="268"/>
      <c r="K224" s="15"/>
      <c r="L224" s="18">
        <v>4</v>
      </c>
      <c r="M224" s="16"/>
    </row>
    <row r="225" spans="2:13" x14ac:dyDescent="0.25">
      <c r="B225" s="17"/>
      <c r="C225" s="272" t="s">
        <v>17</v>
      </c>
      <c r="D225" s="270"/>
      <c r="E225" s="270"/>
      <c r="F225" s="270"/>
      <c r="G225" s="270"/>
      <c r="H225" s="270"/>
      <c r="I225" s="270"/>
      <c r="J225" s="271"/>
      <c r="K225" s="15"/>
      <c r="L225" s="18">
        <v>0</v>
      </c>
      <c r="M225" s="16"/>
    </row>
    <row r="226" spans="2:13" x14ac:dyDescent="0.25">
      <c r="B226" s="17"/>
      <c r="C226" s="272" t="s">
        <v>15</v>
      </c>
      <c r="D226" s="273"/>
      <c r="E226" s="273"/>
      <c r="F226" s="273"/>
      <c r="G226" s="273"/>
      <c r="H226" s="273"/>
      <c r="I226" s="273"/>
      <c r="J226" s="274"/>
      <c r="K226" s="15"/>
      <c r="L226" s="18">
        <v>0</v>
      </c>
      <c r="M226" s="16"/>
    </row>
    <row r="227" spans="2:13" ht="8.25" customHeight="1" x14ac:dyDescent="0.25">
      <c r="B227" s="17"/>
      <c r="C227" s="15"/>
      <c r="D227" s="15"/>
      <c r="E227" s="15"/>
      <c r="F227" s="15"/>
      <c r="G227" s="15"/>
      <c r="H227" s="15"/>
      <c r="I227" s="15"/>
      <c r="J227" s="15"/>
      <c r="K227" s="15"/>
      <c r="L227" s="15"/>
      <c r="M227" s="16"/>
    </row>
    <row r="228" spans="2:13" x14ac:dyDescent="0.25">
      <c r="B228" s="17"/>
      <c r="C228" s="334" t="s">
        <v>39</v>
      </c>
      <c r="D228" s="334"/>
      <c r="E228" s="334"/>
      <c r="F228" s="334"/>
      <c r="G228" s="334"/>
      <c r="H228" s="334"/>
      <c r="I228" s="334"/>
      <c r="J228" s="334"/>
      <c r="K228" s="15"/>
      <c r="L228" s="21"/>
      <c r="M228" s="16"/>
    </row>
    <row r="229" spans="2:13" x14ac:dyDescent="0.25">
      <c r="B229" s="17"/>
      <c r="C229" s="272" t="s">
        <v>40</v>
      </c>
      <c r="D229" s="267"/>
      <c r="E229" s="267"/>
      <c r="F229" s="267"/>
      <c r="G229" s="267"/>
      <c r="H229" s="267"/>
      <c r="I229" s="267"/>
      <c r="J229" s="268"/>
      <c r="K229" s="15"/>
      <c r="L229" s="18">
        <v>4</v>
      </c>
      <c r="M229" s="16"/>
    </row>
    <row r="230" spans="2:13" x14ac:dyDescent="0.25">
      <c r="B230" s="17"/>
      <c r="C230" s="272" t="s">
        <v>41</v>
      </c>
      <c r="D230" s="270"/>
      <c r="E230" s="270"/>
      <c r="F230" s="270"/>
      <c r="G230" s="270"/>
      <c r="H230" s="270"/>
      <c r="I230" s="270"/>
      <c r="J230" s="271"/>
      <c r="K230" s="15"/>
      <c r="L230" s="18">
        <v>3</v>
      </c>
      <c r="M230" s="16"/>
    </row>
    <row r="231" spans="2:13" x14ac:dyDescent="0.25">
      <c r="B231" s="17"/>
      <c r="C231" s="272" t="s">
        <v>42</v>
      </c>
      <c r="D231" s="273"/>
      <c r="E231" s="273"/>
      <c r="F231" s="273"/>
      <c r="G231" s="273"/>
      <c r="H231" s="273"/>
      <c r="I231" s="273"/>
      <c r="J231" s="274"/>
      <c r="K231" s="15"/>
      <c r="L231" s="18">
        <v>2</v>
      </c>
      <c r="M231" s="16"/>
    </row>
    <row r="232" spans="2:13" x14ac:dyDescent="0.25">
      <c r="B232" s="17"/>
      <c r="C232" s="272" t="s">
        <v>43</v>
      </c>
      <c r="D232" s="267"/>
      <c r="E232" s="267"/>
      <c r="F232" s="267"/>
      <c r="G232" s="267"/>
      <c r="H232" s="267"/>
      <c r="I232" s="267"/>
      <c r="J232" s="268"/>
      <c r="K232" s="15"/>
      <c r="L232" s="18">
        <v>0</v>
      </c>
      <c r="M232" s="16"/>
    </row>
    <row r="233" spans="2:13" x14ac:dyDescent="0.25">
      <c r="B233" s="17"/>
      <c r="C233" s="15"/>
      <c r="D233" s="15"/>
      <c r="E233" s="15"/>
      <c r="F233" s="15"/>
      <c r="G233" s="15"/>
      <c r="H233" s="15"/>
      <c r="I233" s="19"/>
      <c r="J233" s="20" t="s">
        <v>44</v>
      </c>
      <c r="K233" s="15"/>
      <c r="L233" s="21">
        <f>L144+L149+L156+L165+L171+L192+L197+L202+L207+L214+L224+L229+L185</f>
        <v>41</v>
      </c>
      <c r="M233" s="16"/>
    </row>
    <row r="234" spans="2:13" x14ac:dyDescent="0.25">
      <c r="B234" s="22"/>
      <c r="C234" s="23"/>
      <c r="D234" s="23"/>
      <c r="E234" s="23"/>
      <c r="F234" s="23"/>
      <c r="G234" s="23"/>
      <c r="H234" s="23"/>
      <c r="I234" s="23"/>
      <c r="J234" s="23"/>
      <c r="K234" s="23"/>
      <c r="L234" s="23"/>
      <c r="M234" s="24"/>
    </row>
    <row r="237" spans="2:13" s="28" customFormat="1" x14ac:dyDescent="0.25">
      <c r="B237" s="27" t="s">
        <v>45</v>
      </c>
    </row>
    <row r="239" spans="2:13" x14ac:dyDescent="0.25">
      <c r="B239" s="553" t="s">
        <v>437</v>
      </c>
    </row>
    <row r="241" spans="2:14" s="30" customFormat="1" x14ac:dyDescent="0.25">
      <c r="B241" s="29" t="s">
        <v>438</v>
      </c>
    </row>
    <row r="242" spans="2:14" x14ac:dyDescent="0.25">
      <c r="B242" s="31" t="s">
        <v>46</v>
      </c>
      <c r="C242" s="32"/>
      <c r="D242" s="32"/>
      <c r="E242" s="32"/>
      <c r="F242" s="32"/>
      <c r="G242" s="32"/>
      <c r="H242" s="32"/>
      <c r="I242" s="32"/>
      <c r="J242" s="32"/>
      <c r="K242" s="32"/>
      <c r="L242" s="32"/>
    </row>
    <row r="243" spans="2:14" x14ac:dyDescent="0.25">
      <c r="B243" s="31" t="s">
        <v>47</v>
      </c>
      <c r="C243" s="32"/>
      <c r="D243" s="32"/>
      <c r="E243" s="32"/>
      <c r="F243" s="32"/>
      <c r="G243" s="32"/>
      <c r="H243" s="32"/>
      <c r="I243" s="32"/>
      <c r="J243" s="32"/>
      <c r="K243" s="32"/>
      <c r="L243" s="32"/>
    </row>
    <row r="245" spans="2:14" s="30" customFormat="1" x14ac:dyDescent="0.25">
      <c r="B245" s="29" t="s">
        <v>162</v>
      </c>
    </row>
    <row r="246" spans="2:14" x14ac:dyDescent="0.25">
      <c r="B246" s="33"/>
      <c r="C246" s="34" t="s">
        <v>163</v>
      </c>
      <c r="D246" s="35"/>
      <c r="E246" s="35"/>
      <c r="F246" s="35"/>
      <c r="G246" s="35"/>
      <c r="H246" s="34"/>
      <c r="I246" s="35"/>
      <c r="J246" s="35"/>
      <c r="K246" s="35"/>
      <c r="L246" s="35"/>
      <c r="M246" s="35"/>
      <c r="N246" s="36"/>
    </row>
    <row r="247" spans="2:14" x14ac:dyDescent="0.25">
      <c r="B247" s="37"/>
      <c r="C247" s="38"/>
      <c r="D247" s="139" t="s">
        <v>164</v>
      </c>
      <c r="E247" s="38"/>
      <c r="F247" s="38"/>
      <c r="G247" s="38"/>
      <c r="H247" s="38"/>
      <c r="I247" s="139"/>
      <c r="J247" s="38"/>
      <c r="K247" s="38"/>
      <c r="L247" s="38"/>
      <c r="M247" s="38"/>
      <c r="N247" s="39"/>
    </row>
    <row r="248" spans="2:14" x14ac:dyDescent="0.25">
      <c r="B248" s="37"/>
      <c r="C248" s="38"/>
      <c r="D248" s="38"/>
      <c r="E248" s="38"/>
      <c r="F248" s="38"/>
      <c r="G248" s="38"/>
      <c r="H248" s="38"/>
      <c r="I248" s="38"/>
      <c r="J248" s="38"/>
      <c r="K248" s="38"/>
      <c r="L248" s="38"/>
      <c r="M248" s="38"/>
      <c r="N248" s="39"/>
    </row>
    <row r="249" spans="2:14" x14ac:dyDescent="0.25">
      <c r="B249" s="37" t="s">
        <v>46</v>
      </c>
      <c r="C249" s="38"/>
      <c r="D249" s="38"/>
      <c r="E249" s="38"/>
      <c r="F249" s="38"/>
      <c r="G249" s="38"/>
      <c r="H249" s="38"/>
      <c r="I249" s="38"/>
      <c r="J249" s="38"/>
      <c r="K249" s="38"/>
      <c r="L249" s="38"/>
      <c r="M249" s="38"/>
      <c r="N249" s="39"/>
    </row>
    <row r="250" spans="2:14" x14ac:dyDescent="0.25">
      <c r="B250" s="37" t="s">
        <v>48</v>
      </c>
      <c r="C250" s="38"/>
      <c r="D250" s="38"/>
      <c r="E250" s="38"/>
      <c r="F250" s="38"/>
      <c r="G250" s="38"/>
      <c r="H250" s="38"/>
      <c r="I250" s="38"/>
      <c r="J250" s="38"/>
      <c r="K250" s="38"/>
      <c r="L250" s="38"/>
      <c r="M250" s="38"/>
      <c r="N250" s="39"/>
    </row>
    <row r="251" spans="2:14" x14ac:dyDescent="0.25">
      <c r="B251" s="37" t="s">
        <v>49</v>
      </c>
      <c r="C251" s="38"/>
      <c r="D251" s="38"/>
      <c r="E251" s="38"/>
      <c r="F251" s="38"/>
      <c r="G251" s="38"/>
      <c r="H251" s="38"/>
      <c r="I251" s="38"/>
      <c r="J251" s="38"/>
      <c r="K251" s="38"/>
      <c r="L251" s="38"/>
      <c r="M251" s="38"/>
      <c r="N251" s="39"/>
    </row>
    <row r="252" spans="2:14" x14ac:dyDescent="0.25">
      <c r="B252" s="40" t="s">
        <v>50</v>
      </c>
      <c r="C252" s="41"/>
      <c r="D252" s="41"/>
      <c r="E252" s="41"/>
      <c r="F252" s="41"/>
      <c r="G252" s="41"/>
      <c r="H252" s="41"/>
      <c r="I252" s="41"/>
      <c r="J252" s="41"/>
      <c r="K252" s="41"/>
      <c r="L252" s="41"/>
      <c r="M252" s="41"/>
      <c r="N252" s="42"/>
    </row>
    <row r="254" spans="2:14" s="30" customFormat="1" x14ac:dyDescent="0.25">
      <c r="B254" s="29" t="s">
        <v>51</v>
      </c>
    </row>
    <row r="255" spans="2:14" x14ac:dyDescent="0.25">
      <c r="B255" s="31" t="s">
        <v>46</v>
      </c>
    </row>
    <row r="256" spans="2:14" x14ac:dyDescent="0.25">
      <c r="B256" s="31" t="s">
        <v>52</v>
      </c>
    </row>
    <row r="258" spans="1:14" s="30" customFormat="1" x14ac:dyDescent="0.25">
      <c r="B258" s="29" t="s">
        <v>53</v>
      </c>
    </row>
    <row r="259" spans="1:14" x14ac:dyDescent="0.25">
      <c r="B259" s="33" t="s">
        <v>54</v>
      </c>
      <c r="C259" s="34"/>
      <c r="D259" s="34"/>
      <c r="E259" s="34"/>
      <c r="F259" s="35"/>
      <c r="G259" s="35"/>
      <c r="H259" s="35"/>
      <c r="I259" s="35"/>
      <c r="J259" s="35"/>
      <c r="K259" s="35"/>
      <c r="L259" s="35"/>
      <c r="M259" s="35"/>
      <c r="N259" s="36"/>
    </row>
    <row r="260" spans="1:14" x14ac:dyDescent="0.25">
      <c r="B260" s="37" t="s">
        <v>55</v>
      </c>
      <c r="C260" s="38"/>
      <c r="D260" s="38"/>
      <c r="E260" s="38"/>
      <c r="F260" s="38"/>
      <c r="G260" s="38"/>
      <c r="H260" s="38"/>
      <c r="I260" s="38"/>
      <c r="J260" s="38"/>
      <c r="K260" s="38"/>
      <c r="L260" s="38"/>
      <c r="M260" s="38"/>
      <c r="N260" s="39"/>
    </row>
    <row r="261" spans="1:14" x14ac:dyDescent="0.25">
      <c r="B261" s="37"/>
      <c r="C261" s="185" t="s">
        <v>216</v>
      </c>
      <c r="D261" s="209"/>
      <c r="E261" s="327" t="s">
        <v>215</v>
      </c>
      <c r="F261" s="328"/>
      <c r="G261" s="328"/>
      <c r="H261" s="328"/>
      <c r="I261" s="328"/>
      <c r="J261" s="328"/>
      <c r="K261" s="38"/>
      <c r="L261" s="38"/>
      <c r="M261" s="38"/>
      <c r="N261" s="39"/>
    </row>
    <row r="262" spans="1:14" x14ac:dyDescent="0.25">
      <c r="B262" s="37" t="s">
        <v>56</v>
      </c>
      <c r="C262" s="38"/>
      <c r="D262" s="38"/>
      <c r="E262" s="38"/>
      <c r="F262" s="38"/>
      <c r="G262" s="38"/>
      <c r="H262" s="38"/>
      <c r="I262" s="38"/>
      <c r="J262" s="38"/>
      <c r="K262" s="38"/>
      <c r="L262" s="38"/>
      <c r="M262" s="38"/>
      <c r="N262" s="39"/>
    </row>
    <row r="263" spans="1:14" ht="15" customHeight="1" x14ac:dyDescent="0.25">
      <c r="A263" s="43"/>
      <c r="B263" s="354" t="s">
        <v>368</v>
      </c>
      <c r="C263" s="355"/>
      <c r="D263" s="355"/>
      <c r="E263" s="355"/>
      <c r="F263" s="355"/>
      <c r="G263" s="355"/>
      <c r="H263" s="355"/>
      <c r="I263" s="355"/>
      <c r="J263" s="355"/>
      <c r="K263" s="355"/>
      <c r="L263" s="355"/>
      <c r="M263" s="355"/>
      <c r="N263" s="356"/>
    </row>
    <row r="264" spans="1:14" x14ac:dyDescent="0.25">
      <c r="B264" s="40" t="s">
        <v>369</v>
      </c>
      <c r="C264" s="44"/>
      <c r="D264" s="44"/>
      <c r="E264" s="44"/>
      <c r="F264" s="44"/>
      <c r="G264" s="44"/>
      <c r="H264" s="44"/>
      <c r="I264" s="44"/>
      <c r="J264" s="44"/>
      <c r="K264" s="44"/>
      <c r="L264" s="44"/>
      <c r="M264" s="44"/>
      <c r="N264" s="45"/>
    </row>
    <row r="266" spans="1:14" s="30" customFormat="1" x14ac:dyDescent="0.25">
      <c r="B266" s="29" t="s">
        <v>57</v>
      </c>
    </row>
    <row r="267" spans="1:14" x14ac:dyDescent="0.25">
      <c r="B267" s="31" t="s">
        <v>46</v>
      </c>
    </row>
    <row r="268" spans="1:14" x14ac:dyDescent="0.25">
      <c r="B268" s="31" t="s">
        <v>370</v>
      </c>
    </row>
    <row r="269" spans="1:14" x14ac:dyDescent="0.25">
      <c r="B269" s="31" t="s">
        <v>371</v>
      </c>
    </row>
    <row r="271" spans="1:14" s="30" customFormat="1" x14ac:dyDescent="0.25">
      <c r="B271" s="29" t="s">
        <v>58</v>
      </c>
    </row>
    <row r="272" spans="1:14" x14ac:dyDescent="0.25">
      <c r="B272" s="31" t="s">
        <v>46</v>
      </c>
    </row>
    <row r="273" spans="2:14" x14ac:dyDescent="0.25">
      <c r="B273" s="31" t="s">
        <v>48</v>
      </c>
    </row>
    <row r="274" spans="2:14" x14ac:dyDescent="0.25">
      <c r="B274" s="31" t="s">
        <v>52</v>
      </c>
    </row>
    <row r="276" spans="2:14" s="30" customFormat="1" x14ac:dyDescent="0.25">
      <c r="B276" s="29" t="s">
        <v>59</v>
      </c>
    </row>
    <row r="277" spans="2:14" x14ac:dyDescent="0.25">
      <c r="B277" s="31" t="s">
        <v>46</v>
      </c>
    </row>
    <row r="278" spans="2:14" x14ac:dyDescent="0.25">
      <c r="B278" s="7" t="s">
        <v>372</v>
      </c>
    </row>
    <row r="280" spans="2:14" s="30" customFormat="1" x14ac:dyDescent="0.25">
      <c r="B280" s="29" t="s">
        <v>60</v>
      </c>
    </row>
    <row r="281" spans="2:14" x14ac:dyDescent="0.25">
      <c r="B281" s="46" t="s">
        <v>61</v>
      </c>
      <c r="C281" s="34"/>
      <c r="D281" s="34"/>
      <c r="E281" s="34"/>
      <c r="F281" s="35"/>
      <c r="G281" s="35"/>
      <c r="H281" s="35"/>
      <c r="I281" s="35"/>
      <c r="J281" s="35"/>
      <c r="K281" s="35"/>
      <c r="L281" s="35"/>
      <c r="M281" s="35"/>
      <c r="N281" s="36"/>
    </row>
    <row r="282" spans="2:14" ht="15" customHeight="1" x14ac:dyDescent="0.25">
      <c r="B282" s="357" t="s">
        <v>62</v>
      </c>
      <c r="C282" s="358"/>
      <c r="D282" s="358"/>
      <c r="E282" s="358"/>
      <c r="F282" s="358"/>
      <c r="G282" s="358"/>
      <c r="H282" s="358"/>
      <c r="I282" s="358"/>
      <c r="J282" s="358"/>
      <c r="K282" s="358"/>
      <c r="L282" s="358"/>
      <c r="M282" s="358"/>
      <c r="N282" s="359"/>
    </row>
    <row r="283" spans="2:14" x14ac:dyDescent="0.25">
      <c r="B283" s="357"/>
      <c r="C283" s="358"/>
      <c r="D283" s="358"/>
      <c r="E283" s="358"/>
      <c r="F283" s="358"/>
      <c r="G283" s="358"/>
      <c r="H283" s="358"/>
      <c r="I283" s="358"/>
      <c r="J283" s="358"/>
      <c r="K283" s="358"/>
      <c r="L283" s="358"/>
      <c r="M283" s="358"/>
      <c r="N283" s="359"/>
    </row>
    <row r="284" spans="2:14" x14ac:dyDescent="0.25">
      <c r="B284" s="357"/>
      <c r="C284" s="358"/>
      <c r="D284" s="358"/>
      <c r="E284" s="358"/>
      <c r="F284" s="358"/>
      <c r="G284" s="358"/>
      <c r="H284" s="358"/>
      <c r="I284" s="358"/>
      <c r="J284" s="358"/>
      <c r="K284" s="358"/>
      <c r="L284" s="358"/>
      <c r="M284" s="358"/>
      <c r="N284" s="359"/>
    </row>
    <row r="285" spans="2:14" x14ac:dyDescent="0.25">
      <c r="B285" s="357"/>
      <c r="C285" s="358"/>
      <c r="D285" s="358"/>
      <c r="E285" s="358"/>
      <c r="F285" s="358"/>
      <c r="G285" s="358"/>
      <c r="H285" s="358"/>
      <c r="I285" s="358"/>
      <c r="J285" s="358"/>
      <c r="K285" s="358"/>
      <c r="L285" s="358"/>
      <c r="M285" s="358"/>
      <c r="N285" s="359"/>
    </row>
    <row r="286" spans="2:14" x14ac:dyDescent="0.25">
      <c r="B286" s="37"/>
      <c r="C286" s="38"/>
      <c r="D286" s="38"/>
      <c r="E286" s="47" t="s">
        <v>63</v>
      </c>
      <c r="F286" s="38"/>
      <c r="G286" s="38"/>
      <c r="H286" s="38"/>
      <c r="I286" s="38"/>
      <c r="J286" s="38"/>
      <c r="K286" s="38"/>
      <c r="L286" s="38"/>
      <c r="M286" s="38"/>
      <c r="N286" s="39"/>
    </row>
    <row r="287" spans="2:14" x14ac:dyDescent="0.25">
      <c r="B287" s="37"/>
      <c r="C287" s="38"/>
      <c r="D287" s="38"/>
      <c r="E287" s="38"/>
      <c r="F287" s="38"/>
      <c r="G287" s="38"/>
      <c r="H287" s="38"/>
      <c r="I287" s="38"/>
      <c r="J287" s="38"/>
      <c r="K287" s="38"/>
      <c r="L287" s="38"/>
      <c r="M287" s="38"/>
      <c r="N287" s="39"/>
    </row>
    <row r="288" spans="2:14" ht="57.75" customHeight="1" x14ac:dyDescent="0.25">
      <c r="B288" s="48"/>
      <c r="C288" s="49"/>
      <c r="D288" s="49"/>
      <c r="E288" s="49"/>
      <c r="F288" s="38"/>
      <c r="G288" s="38"/>
      <c r="H288" s="38"/>
      <c r="I288" s="38"/>
      <c r="J288" s="210"/>
      <c r="K288" s="329" t="s">
        <v>267</v>
      </c>
      <c r="L288" s="329"/>
      <c r="M288" s="329"/>
      <c r="N288" s="330"/>
    </row>
    <row r="289" spans="2:14" x14ac:dyDescent="0.25">
      <c r="B289" s="50"/>
      <c r="C289" s="51"/>
      <c r="D289" s="51"/>
      <c r="E289" s="51"/>
      <c r="F289" s="51"/>
      <c r="G289" s="51"/>
      <c r="H289" s="51"/>
      <c r="I289" s="51"/>
      <c r="J289" s="52"/>
      <c r="K289" s="52"/>
      <c r="L289" s="52"/>
      <c r="M289" s="52"/>
      <c r="N289" s="53"/>
    </row>
    <row r="290" spans="2:14" ht="15" customHeight="1" x14ac:dyDescent="0.25">
      <c r="B290" s="50"/>
      <c r="C290" s="51"/>
      <c r="D290" s="51"/>
      <c r="E290" s="51"/>
      <c r="F290" s="51"/>
      <c r="G290" s="51"/>
      <c r="H290" s="51"/>
      <c r="I290" s="51"/>
      <c r="J290" s="211"/>
      <c r="K290" s="322" t="s">
        <v>65</v>
      </c>
      <c r="L290" s="322"/>
      <c r="M290" s="322"/>
      <c r="N290" s="331"/>
    </row>
    <row r="291" spans="2:14" x14ac:dyDescent="0.25">
      <c r="B291" s="50"/>
      <c r="C291" s="51"/>
      <c r="D291" s="51"/>
      <c r="E291" s="51"/>
      <c r="F291" s="51"/>
      <c r="G291" s="51"/>
      <c r="H291" s="51"/>
      <c r="I291" s="51"/>
      <c r="J291" s="211"/>
      <c r="K291" s="322"/>
      <c r="L291" s="322"/>
      <c r="M291" s="322"/>
      <c r="N291" s="331"/>
    </row>
    <row r="292" spans="2:14" x14ac:dyDescent="0.25">
      <c r="B292" s="50"/>
      <c r="C292" s="51"/>
      <c r="D292" s="51"/>
      <c r="E292" s="51"/>
      <c r="F292" s="51"/>
      <c r="G292" s="51"/>
      <c r="H292" s="51"/>
      <c r="I292" s="51"/>
      <c r="J292" s="211"/>
      <c r="K292" s="322"/>
      <c r="L292" s="322"/>
      <c r="M292" s="322"/>
      <c r="N292" s="331"/>
    </row>
    <row r="293" spans="2:14" x14ac:dyDescent="0.25">
      <c r="B293" s="50"/>
      <c r="C293" s="51"/>
      <c r="D293" s="51"/>
      <c r="E293" s="51"/>
      <c r="F293" s="51"/>
      <c r="G293" s="51"/>
      <c r="H293" s="51"/>
      <c r="I293" s="51"/>
      <c r="J293" s="51"/>
      <c r="K293" s="322"/>
      <c r="L293" s="322"/>
      <c r="M293" s="322"/>
      <c r="N293" s="331"/>
    </row>
    <row r="294" spans="2:14" x14ac:dyDescent="0.25">
      <c r="B294" s="50"/>
      <c r="C294" s="51"/>
      <c r="D294" s="51"/>
      <c r="E294" s="51"/>
      <c r="F294" s="51"/>
      <c r="G294" s="51"/>
      <c r="H294" s="51"/>
      <c r="I294" s="51"/>
      <c r="J294" s="51"/>
      <c r="K294" s="322"/>
      <c r="L294" s="322"/>
      <c r="M294" s="322"/>
      <c r="N294" s="331"/>
    </row>
    <row r="295" spans="2:14" x14ac:dyDescent="0.25">
      <c r="B295" s="50"/>
      <c r="C295" s="51"/>
      <c r="D295" s="51"/>
      <c r="E295" s="51"/>
      <c r="F295" s="51"/>
      <c r="G295" s="51"/>
      <c r="H295" s="51"/>
      <c r="I295" s="51"/>
      <c r="J295" s="51"/>
      <c r="K295" s="51"/>
      <c r="L295" s="51"/>
      <c r="M295" s="51"/>
      <c r="N295" s="54"/>
    </row>
    <row r="296" spans="2:14" x14ac:dyDescent="0.25">
      <c r="B296" s="50"/>
      <c r="C296" s="51"/>
      <c r="D296" s="51"/>
      <c r="E296" s="51"/>
      <c r="F296" s="51"/>
      <c r="G296" s="51"/>
      <c r="H296" s="51"/>
      <c r="I296" s="51"/>
      <c r="J296" s="51"/>
      <c r="K296" s="51"/>
      <c r="L296" s="51"/>
      <c r="M296" s="51"/>
      <c r="N296" s="54"/>
    </row>
    <row r="297" spans="2:14" x14ac:dyDescent="0.25">
      <c r="B297" s="50"/>
      <c r="C297" s="51"/>
      <c r="D297" s="51"/>
      <c r="E297" s="51"/>
      <c r="F297" s="51"/>
      <c r="G297" s="51"/>
      <c r="H297" s="51"/>
      <c r="I297" s="51"/>
      <c r="J297" s="51"/>
      <c r="K297" s="51"/>
      <c r="L297" s="51"/>
      <c r="M297" s="51"/>
      <c r="N297" s="54"/>
    </row>
    <row r="298" spans="2:14" x14ac:dyDescent="0.25">
      <c r="B298" s="50"/>
      <c r="C298" s="51"/>
      <c r="D298" s="51"/>
      <c r="E298" s="51"/>
      <c r="F298" s="51"/>
      <c r="G298" s="51"/>
      <c r="H298" s="51"/>
      <c r="I298" s="51"/>
      <c r="J298" s="51"/>
      <c r="K298" s="51"/>
      <c r="L298" s="51"/>
      <c r="M298" s="51"/>
      <c r="N298" s="54"/>
    </row>
    <row r="299" spans="2:14" x14ac:dyDescent="0.25">
      <c r="B299" s="50"/>
      <c r="C299" s="51"/>
      <c r="D299" s="51"/>
      <c r="E299" s="51"/>
      <c r="F299" s="51"/>
      <c r="G299" s="51"/>
      <c r="H299" s="51"/>
      <c r="I299" s="51"/>
      <c r="J299" s="51"/>
      <c r="K299" s="51"/>
      <c r="L299" s="51"/>
      <c r="M299" s="51"/>
      <c r="N299" s="54"/>
    </row>
    <row r="300" spans="2:14" x14ac:dyDescent="0.25">
      <c r="B300" s="50"/>
      <c r="C300" s="51"/>
      <c r="D300" s="51"/>
      <c r="E300" s="51"/>
      <c r="F300" s="51"/>
      <c r="G300" s="51"/>
      <c r="H300" s="51"/>
      <c r="I300" s="51"/>
      <c r="J300" s="51"/>
      <c r="K300" s="51"/>
      <c r="L300" s="51"/>
      <c r="M300" s="51"/>
      <c r="N300" s="54"/>
    </row>
    <row r="301" spans="2:14" x14ac:dyDescent="0.25">
      <c r="B301" s="50"/>
      <c r="C301" s="51"/>
      <c r="D301" s="51"/>
      <c r="E301" s="51"/>
      <c r="F301" s="51"/>
      <c r="G301" s="51"/>
      <c r="H301" s="51"/>
      <c r="I301" s="51"/>
      <c r="J301" s="51"/>
      <c r="K301" s="51"/>
      <c r="L301" s="51"/>
      <c r="M301" s="51"/>
      <c r="N301" s="54"/>
    </row>
    <row r="302" spans="2:14" x14ac:dyDescent="0.25">
      <c r="B302" s="50"/>
      <c r="C302" s="51"/>
      <c r="D302" s="51"/>
      <c r="E302" s="51"/>
      <c r="F302" s="51"/>
      <c r="G302" s="51"/>
      <c r="H302" s="51"/>
      <c r="I302" s="51"/>
      <c r="J302" s="51"/>
      <c r="K302" s="51"/>
      <c r="L302" s="51"/>
      <c r="M302" s="51"/>
      <c r="N302" s="54"/>
    </row>
    <row r="303" spans="2:14" x14ac:dyDescent="0.25">
      <c r="B303" s="50"/>
      <c r="C303" s="51"/>
      <c r="D303" s="51"/>
      <c r="E303" s="51"/>
      <c r="F303" s="51"/>
      <c r="G303" s="51"/>
      <c r="H303" s="51"/>
      <c r="I303" s="51"/>
      <c r="J303" s="51"/>
      <c r="K303" s="51"/>
      <c r="L303" s="51"/>
      <c r="M303" s="51"/>
      <c r="N303" s="54"/>
    </row>
    <row r="304" spans="2:14" x14ac:dyDescent="0.25">
      <c r="B304" s="50"/>
      <c r="C304" s="51"/>
      <c r="D304" s="51"/>
      <c r="E304" s="51"/>
      <c r="F304" s="51"/>
      <c r="G304" s="51"/>
      <c r="H304" s="51"/>
      <c r="I304" s="51"/>
      <c r="J304" s="51"/>
      <c r="K304" s="51"/>
      <c r="L304" s="51"/>
      <c r="M304" s="51"/>
      <c r="N304" s="54"/>
    </row>
    <row r="305" spans="1:14" x14ac:dyDescent="0.25">
      <c r="B305" s="50"/>
      <c r="C305" s="51"/>
      <c r="D305" s="51"/>
      <c r="E305" s="51"/>
      <c r="F305" s="51"/>
      <c r="G305" s="51"/>
      <c r="H305" s="51"/>
      <c r="I305" s="51"/>
      <c r="J305" s="51"/>
      <c r="K305" s="51"/>
      <c r="L305" s="51"/>
      <c r="M305" s="51"/>
      <c r="N305" s="54"/>
    </row>
    <row r="306" spans="1:14" x14ac:dyDescent="0.25">
      <c r="B306" s="50"/>
      <c r="C306" s="51"/>
      <c r="D306" s="51"/>
      <c r="E306" s="51"/>
      <c r="F306" s="51"/>
      <c r="G306" s="51"/>
      <c r="H306" s="51"/>
      <c r="I306" s="51"/>
      <c r="J306" s="51"/>
      <c r="K306" s="51"/>
      <c r="L306" s="51"/>
      <c r="M306" s="51"/>
      <c r="N306" s="54"/>
    </row>
    <row r="307" spans="1:14" x14ac:dyDescent="0.25">
      <c r="B307" s="50"/>
      <c r="C307" s="51"/>
      <c r="D307" s="51"/>
      <c r="E307" s="51"/>
      <c r="F307" s="51"/>
      <c r="G307" s="51"/>
      <c r="H307" s="51"/>
      <c r="I307" s="51"/>
      <c r="J307" s="51"/>
      <c r="K307" s="51"/>
      <c r="L307" s="51"/>
      <c r="M307" s="51"/>
      <c r="N307" s="54"/>
    </row>
    <row r="308" spans="1:14" x14ac:dyDescent="0.25">
      <c r="B308" s="50"/>
      <c r="C308" s="51"/>
      <c r="D308" s="51"/>
      <c r="E308" s="51"/>
      <c r="F308" s="51"/>
      <c r="G308" s="51"/>
      <c r="H308" s="51"/>
      <c r="I308" s="51"/>
      <c r="J308" s="51"/>
      <c r="K308" s="51"/>
      <c r="L308" s="51"/>
      <c r="M308" s="51"/>
      <c r="N308" s="54"/>
    </row>
    <row r="309" spans="1:14" x14ac:dyDescent="0.25">
      <c r="B309" s="50"/>
      <c r="C309" s="51"/>
      <c r="D309" s="51"/>
      <c r="E309" s="51"/>
      <c r="F309" s="51"/>
      <c r="G309" s="51"/>
      <c r="H309" s="51"/>
      <c r="I309" s="51"/>
      <c r="J309" s="51"/>
      <c r="K309" s="51"/>
      <c r="L309" s="51"/>
      <c r="M309" s="51"/>
      <c r="N309" s="54"/>
    </row>
    <row r="310" spans="1:14" x14ac:dyDescent="0.25">
      <c r="B310" s="50"/>
      <c r="C310" s="51"/>
      <c r="D310" s="51"/>
      <c r="E310" s="51"/>
      <c r="F310" s="51"/>
      <c r="G310" s="51"/>
      <c r="H310" s="51"/>
      <c r="I310" s="51"/>
      <c r="J310" s="51"/>
      <c r="K310" s="51"/>
      <c r="L310" s="51"/>
      <c r="M310" s="51"/>
      <c r="N310" s="54"/>
    </row>
    <row r="311" spans="1:14" x14ac:dyDescent="0.25">
      <c r="B311" s="50"/>
      <c r="C311" s="51"/>
      <c r="D311" s="51"/>
      <c r="E311" s="51"/>
      <c r="F311" s="51"/>
      <c r="G311" s="51"/>
      <c r="H311" s="51"/>
      <c r="I311" s="51"/>
      <c r="J311" s="51"/>
      <c r="K311" s="51"/>
      <c r="L311" s="51"/>
      <c r="M311" s="51"/>
      <c r="N311" s="54"/>
    </row>
    <row r="312" spans="1:14" x14ac:dyDescent="0.25">
      <c r="B312" s="50"/>
      <c r="C312" s="51"/>
      <c r="D312" s="51"/>
      <c r="E312" s="51"/>
      <c r="F312" s="51"/>
      <c r="G312" s="51"/>
      <c r="H312" s="51"/>
      <c r="I312" s="51"/>
      <c r="J312" s="51"/>
      <c r="K312" s="51"/>
      <c r="L312" s="51"/>
      <c r="M312" s="51"/>
      <c r="N312" s="54"/>
    </row>
    <row r="313" spans="1:14" x14ac:dyDescent="0.25">
      <c r="B313" s="50"/>
      <c r="C313" s="51"/>
      <c r="D313" s="51"/>
      <c r="E313" s="51"/>
      <c r="F313" s="51"/>
      <c r="G313" s="51"/>
      <c r="H313" s="51"/>
      <c r="I313" s="51"/>
      <c r="J313" s="51"/>
      <c r="K313" s="51"/>
      <c r="L313" s="51"/>
      <c r="M313" s="51"/>
      <c r="N313" s="54"/>
    </row>
    <row r="314" spans="1:14" x14ac:dyDescent="0.25">
      <c r="B314" s="50"/>
      <c r="C314" s="51"/>
      <c r="D314" s="51"/>
      <c r="E314" s="51"/>
      <c r="F314" s="51"/>
      <c r="G314" s="51"/>
      <c r="H314" s="51"/>
      <c r="I314" s="51"/>
      <c r="J314" s="51"/>
      <c r="K314" s="51"/>
      <c r="L314" s="51"/>
      <c r="M314" s="51"/>
      <c r="N314" s="54"/>
    </row>
    <row r="315" spans="1:14" x14ac:dyDescent="0.25">
      <c r="B315" s="50"/>
      <c r="C315" s="51"/>
      <c r="D315" s="51"/>
      <c r="E315" s="51"/>
      <c r="F315" s="51"/>
      <c r="G315" s="51"/>
      <c r="H315" s="51"/>
      <c r="I315" s="51"/>
      <c r="J315" s="51"/>
      <c r="K315" s="51"/>
      <c r="L315" s="51"/>
      <c r="M315" s="51"/>
      <c r="N315" s="54"/>
    </row>
    <row r="316" spans="1:14" x14ac:dyDescent="0.25">
      <c r="B316" s="37" t="s">
        <v>46</v>
      </c>
      <c r="C316" s="51"/>
      <c r="D316" s="51"/>
      <c r="E316" s="51"/>
      <c r="F316" s="51"/>
      <c r="G316" s="51"/>
      <c r="H316" s="51"/>
      <c r="I316" s="51"/>
      <c r="J316" s="51"/>
      <c r="K316" s="51"/>
      <c r="L316" s="51"/>
      <c r="M316" s="51"/>
      <c r="N316" s="54"/>
    </row>
    <row r="317" spans="1:14" x14ac:dyDescent="0.25">
      <c r="B317" s="40" t="s">
        <v>371</v>
      </c>
      <c r="C317" s="55"/>
      <c r="D317" s="55"/>
      <c r="E317" s="55"/>
      <c r="F317" s="55"/>
      <c r="G317" s="55"/>
      <c r="H317" s="55"/>
      <c r="I317" s="55"/>
      <c r="J317" s="55"/>
      <c r="K317" s="55"/>
      <c r="L317" s="55"/>
      <c r="M317" s="55"/>
      <c r="N317" s="56"/>
    </row>
    <row r="319" spans="1:14" s="30" customFormat="1" x14ac:dyDescent="0.25">
      <c r="B319" s="57" t="s">
        <v>66</v>
      </c>
      <c r="C319" s="58"/>
      <c r="D319" s="58"/>
      <c r="E319" s="58"/>
      <c r="F319" s="58"/>
      <c r="G319" s="58"/>
      <c r="H319" s="58"/>
      <c r="I319" s="58"/>
      <c r="J319" s="58"/>
      <c r="K319" s="58"/>
      <c r="L319" s="58"/>
      <c r="M319" s="58"/>
      <c r="N319" s="58"/>
    </row>
    <row r="320" spans="1:14" x14ac:dyDescent="0.25">
      <c r="A320" s="43"/>
      <c r="B320" s="59" t="s">
        <v>67</v>
      </c>
      <c r="C320" s="51"/>
      <c r="D320" s="51"/>
      <c r="E320" s="51"/>
      <c r="F320" s="51"/>
      <c r="G320" s="51"/>
      <c r="H320" s="51"/>
      <c r="I320" s="51"/>
      <c r="J320" s="51"/>
      <c r="K320" s="51"/>
      <c r="L320" s="51"/>
      <c r="M320" s="51"/>
      <c r="N320" s="60"/>
    </row>
    <row r="321" spans="1:16" ht="15.75" customHeight="1" x14ac:dyDescent="0.25">
      <c r="A321" s="43"/>
      <c r="B321" s="352" t="s">
        <v>68</v>
      </c>
      <c r="C321" s="352"/>
      <c r="D321" s="352"/>
      <c r="E321" s="352"/>
      <c r="F321" s="352"/>
      <c r="G321" s="51"/>
      <c r="H321" s="51"/>
      <c r="I321" s="51"/>
      <c r="J321" s="51"/>
      <c r="K321" s="51"/>
      <c r="L321" s="51"/>
      <c r="M321" s="51"/>
      <c r="N321" s="54"/>
    </row>
    <row r="322" spans="1:16" x14ac:dyDescent="0.25">
      <c r="A322" s="43"/>
      <c r="B322" s="352"/>
      <c r="C322" s="352"/>
      <c r="D322" s="352"/>
      <c r="E322" s="352"/>
      <c r="F322" s="352"/>
      <c r="G322" s="51"/>
      <c r="H322" s="51"/>
      <c r="I322" s="51"/>
      <c r="J322" s="51"/>
      <c r="K322" s="51"/>
      <c r="L322" s="51"/>
      <c r="M322" s="51"/>
      <c r="N322" s="54"/>
    </row>
    <row r="323" spans="1:16" x14ac:dyDescent="0.25">
      <c r="A323" s="43"/>
      <c r="B323" s="352"/>
      <c r="C323" s="352"/>
      <c r="D323" s="352"/>
      <c r="E323" s="352"/>
      <c r="F323" s="352"/>
      <c r="G323" s="51"/>
      <c r="H323" s="51"/>
      <c r="I323" s="51"/>
      <c r="J323" s="51"/>
      <c r="K323" s="51"/>
      <c r="L323" s="51"/>
      <c r="M323" s="51"/>
      <c r="N323" s="54"/>
    </row>
    <row r="324" spans="1:16" x14ac:dyDescent="0.25">
      <c r="A324" s="43"/>
      <c r="B324" s="352"/>
      <c r="C324" s="352"/>
      <c r="D324" s="352"/>
      <c r="E324" s="352"/>
      <c r="F324" s="352"/>
      <c r="G324" s="51"/>
      <c r="H324" s="51"/>
      <c r="I324" s="51"/>
      <c r="J324" s="51"/>
      <c r="K324" s="51"/>
      <c r="L324" s="51"/>
      <c r="M324" s="51"/>
      <c r="N324" s="54"/>
    </row>
    <row r="325" spans="1:16" x14ac:dyDescent="0.25">
      <c r="A325" s="43"/>
      <c r="B325" s="352"/>
      <c r="C325" s="352"/>
      <c r="D325" s="352"/>
      <c r="E325" s="352"/>
      <c r="F325" s="352"/>
      <c r="G325" s="51"/>
      <c r="H325" s="51"/>
      <c r="I325" s="51"/>
      <c r="J325" s="51"/>
      <c r="K325" s="51"/>
      <c r="L325" s="51"/>
      <c r="M325" s="51"/>
      <c r="N325" s="54"/>
    </row>
    <row r="326" spans="1:16" x14ac:dyDescent="0.25">
      <c r="A326" s="43"/>
      <c r="B326" s="61"/>
      <c r="C326" s="51"/>
      <c r="D326" s="51"/>
      <c r="E326" s="51"/>
      <c r="F326" s="51"/>
      <c r="G326" s="51"/>
      <c r="H326" s="51"/>
      <c r="I326" s="51"/>
      <c r="J326" s="51"/>
      <c r="K326" s="51"/>
      <c r="L326" s="51"/>
      <c r="M326" s="51"/>
      <c r="N326" s="54"/>
    </row>
    <row r="327" spans="1:16" x14ac:dyDescent="0.25">
      <c r="B327" s="50"/>
      <c r="C327" s="51"/>
      <c r="D327" s="51"/>
      <c r="E327" s="51"/>
      <c r="F327" s="51"/>
      <c r="G327" s="51"/>
      <c r="H327" s="51"/>
      <c r="I327" s="51"/>
      <c r="J327" s="51"/>
      <c r="K327" s="51"/>
      <c r="L327" s="51"/>
      <c r="M327" s="51"/>
      <c r="N327" s="54"/>
    </row>
    <row r="328" spans="1:16" x14ac:dyDescent="0.25">
      <c r="B328" s="50"/>
      <c r="C328" s="51"/>
      <c r="D328" s="51"/>
      <c r="E328" s="51"/>
      <c r="F328" s="51"/>
      <c r="G328" s="51"/>
      <c r="H328" s="51"/>
      <c r="I328" s="51"/>
      <c r="J328" s="51"/>
      <c r="K328" s="51"/>
      <c r="L328" s="51"/>
      <c r="M328" s="51"/>
      <c r="N328" s="54"/>
    </row>
    <row r="329" spans="1:16" x14ac:dyDescent="0.25">
      <c r="B329" s="37" t="s">
        <v>46</v>
      </c>
      <c r="C329" s="51"/>
      <c r="D329" s="51"/>
      <c r="E329" s="51"/>
      <c r="F329" s="51"/>
      <c r="G329" s="51"/>
      <c r="H329" s="51"/>
      <c r="I329" s="51"/>
      <c r="J329" s="51"/>
      <c r="K329" s="51"/>
      <c r="L329" s="51"/>
      <c r="M329" s="51"/>
      <c r="N329" s="54"/>
    </row>
    <row r="330" spans="1:16" x14ac:dyDescent="0.25">
      <c r="B330" s="40" t="s">
        <v>371</v>
      </c>
      <c r="C330" s="55"/>
      <c r="D330" s="55"/>
      <c r="E330" s="55"/>
      <c r="F330" s="55"/>
      <c r="G330" s="55"/>
      <c r="H330" s="55"/>
      <c r="I330" s="55"/>
      <c r="J330" s="55"/>
      <c r="K330" s="55"/>
      <c r="L330" s="55"/>
      <c r="M330" s="55"/>
      <c r="N330" s="56"/>
    </row>
    <row r="332" spans="1:16" s="30" customFormat="1" x14ac:dyDescent="0.25">
      <c r="B332" s="29" t="s">
        <v>69</v>
      </c>
    </row>
    <row r="333" spans="1:16" x14ac:dyDescent="0.25">
      <c r="B333" s="46" t="s">
        <v>153</v>
      </c>
      <c r="C333" s="62"/>
      <c r="D333" s="62"/>
      <c r="E333" s="62"/>
      <c r="F333" s="62"/>
      <c r="G333" s="62"/>
      <c r="H333" s="62"/>
      <c r="I333" s="62"/>
      <c r="J333" s="62"/>
      <c r="K333" s="62"/>
      <c r="L333" s="62"/>
      <c r="M333" s="62"/>
      <c r="N333" s="62"/>
      <c r="O333" s="62"/>
      <c r="P333" s="60"/>
    </row>
    <row r="334" spans="1:16" x14ac:dyDescent="0.25">
      <c r="B334" s="351" t="s">
        <v>145</v>
      </c>
      <c r="C334" s="352"/>
      <c r="D334" s="352"/>
      <c r="E334" s="352"/>
      <c r="F334" s="352"/>
      <c r="G334" s="352"/>
      <c r="H334" s="352"/>
      <c r="I334" s="352"/>
      <c r="J334" s="352"/>
      <c r="K334" s="352"/>
      <c r="L334" s="352"/>
      <c r="M334" s="352"/>
      <c r="N334" s="352"/>
      <c r="O334" s="352"/>
      <c r="P334" s="353"/>
    </row>
    <row r="335" spans="1:16" x14ac:dyDescent="0.25">
      <c r="B335" s="351"/>
      <c r="C335" s="352"/>
      <c r="D335" s="352"/>
      <c r="E335" s="352"/>
      <c r="F335" s="352"/>
      <c r="G335" s="352"/>
      <c r="H335" s="352"/>
      <c r="I335" s="352"/>
      <c r="J335" s="352"/>
      <c r="K335" s="352"/>
      <c r="L335" s="352"/>
      <c r="M335" s="352"/>
      <c r="N335" s="352"/>
      <c r="O335" s="352"/>
      <c r="P335" s="353"/>
    </row>
    <row r="336" spans="1:16" x14ac:dyDescent="0.25">
      <c r="B336" s="50"/>
      <c r="C336" s="51"/>
      <c r="D336" s="51"/>
      <c r="E336" s="51"/>
      <c r="F336" s="51"/>
      <c r="G336" s="51"/>
      <c r="H336" s="51"/>
      <c r="I336" s="51"/>
      <c r="J336" s="51"/>
      <c r="K336" s="51"/>
      <c r="L336" s="51"/>
      <c r="M336" s="51"/>
      <c r="N336" s="51"/>
      <c r="O336" s="51"/>
      <c r="P336" s="54"/>
    </row>
    <row r="337" spans="2:16" x14ac:dyDescent="0.25">
      <c r="B337" s="50"/>
      <c r="C337" s="51"/>
      <c r="D337" s="51"/>
      <c r="E337" s="51"/>
      <c r="F337" s="51"/>
      <c r="G337" s="51"/>
      <c r="H337" s="51"/>
      <c r="I337" s="51"/>
      <c r="J337" s="51"/>
      <c r="K337" s="51"/>
      <c r="L337" s="51"/>
      <c r="M337" s="51"/>
      <c r="N337" s="51"/>
      <c r="O337" s="51"/>
      <c r="P337" s="54"/>
    </row>
    <row r="338" spans="2:16" x14ac:dyDescent="0.25">
      <c r="B338" s="50"/>
      <c r="C338" s="51"/>
      <c r="D338" s="51"/>
      <c r="E338" s="51"/>
      <c r="F338" s="51"/>
      <c r="G338" s="51"/>
      <c r="H338" s="51"/>
      <c r="I338" s="51"/>
      <c r="J338" s="51"/>
      <c r="K338" s="51"/>
      <c r="L338" s="51"/>
      <c r="M338" s="51"/>
      <c r="N338" s="51"/>
      <c r="O338" s="51"/>
      <c r="P338" s="54"/>
    </row>
    <row r="339" spans="2:16" x14ac:dyDescent="0.25">
      <c r="B339" s="50"/>
      <c r="C339" s="51"/>
      <c r="D339" s="51"/>
      <c r="E339" s="51"/>
      <c r="F339" s="51"/>
      <c r="G339" s="51"/>
      <c r="H339" s="51"/>
      <c r="I339" s="51"/>
      <c r="J339" s="51"/>
      <c r="K339" s="51"/>
      <c r="L339" s="51"/>
      <c r="M339" s="51"/>
      <c r="N339" s="51"/>
      <c r="O339" s="51"/>
      <c r="P339" s="54"/>
    </row>
    <row r="340" spans="2:16" x14ac:dyDescent="0.25">
      <c r="B340" s="50"/>
      <c r="C340" s="51"/>
      <c r="D340" s="51"/>
      <c r="E340" s="51"/>
      <c r="F340" s="51"/>
      <c r="G340" s="51"/>
      <c r="H340" s="51"/>
      <c r="I340" s="51"/>
      <c r="J340" s="51"/>
      <c r="K340" s="51"/>
      <c r="L340" s="51"/>
      <c r="M340" s="51"/>
      <c r="N340" s="51"/>
      <c r="O340" s="51"/>
      <c r="P340" s="54"/>
    </row>
    <row r="341" spans="2:16" x14ac:dyDescent="0.25">
      <c r="B341" s="50"/>
      <c r="C341" s="51"/>
      <c r="D341" s="51"/>
      <c r="E341" s="51"/>
      <c r="F341" s="51"/>
      <c r="G341" s="51"/>
      <c r="H341" s="51"/>
      <c r="I341" s="51"/>
      <c r="J341" s="51"/>
      <c r="K341" s="51"/>
      <c r="L341" s="51"/>
      <c r="M341" s="51"/>
      <c r="N341" s="51"/>
      <c r="O341" s="51"/>
      <c r="P341" s="54"/>
    </row>
    <row r="342" spans="2:16" x14ac:dyDescent="0.25">
      <c r="B342" s="50"/>
      <c r="C342" s="51"/>
      <c r="D342" s="51"/>
      <c r="E342" s="51"/>
      <c r="F342" s="51"/>
      <c r="G342" s="51"/>
      <c r="H342" s="51"/>
      <c r="I342" s="51"/>
      <c r="J342" s="51"/>
      <c r="K342" s="51"/>
      <c r="L342" s="51"/>
      <c r="M342" s="51"/>
      <c r="N342" s="51"/>
      <c r="O342" s="51"/>
      <c r="P342" s="54"/>
    </row>
    <row r="343" spans="2:16" x14ac:dyDescent="0.25">
      <c r="B343" s="50"/>
      <c r="C343" s="51"/>
      <c r="D343" s="51"/>
      <c r="E343" s="51"/>
      <c r="F343" s="51"/>
      <c r="G343" s="51"/>
      <c r="H343" s="51"/>
      <c r="I343" s="51"/>
      <c r="J343" s="51"/>
      <c r="K343" s="51"/>
      <c r="L343" s="51"/>
      <c r="M343" s="51"/>
      <c r="N343" s="51"/>
      <c r="O343" s="51"/>
      <c r="P343" s="54"/>
    </row>
    <row r="344" spans="2:16" x14ac:dyDescent="0.25">
      <c r="B344" s="50"/>
      <c r="C344" s="51"/>
      <c r="D344" s="51"/>
      <c r="E344" s="51"/>
      <c r="F344" s="51"/>
      <c r="G344" s="51"/>
      <c r="H344" s="51"/>
      <c r="I344" s="51"/>
      <c r="J344" s="51"/>
      <c r="K344" s="51"/>
      <c r="L344" s="51"/>
      <c r="M344" s="51"/>
      <c r="N344" s="51"/>
      <c r="O344" s="51"/>
      <c r="P344" s="54"/>
    </row>
    <row r="345" spans="2:16" x14ac:dyDescent="0.25">
      <c r="B345" s="50"/>
      <c r="C345" s="51"/>
      <c r="D345" s="51"/>
      <c r="E345" s="51"/>
      <c r="F345" s="51"/>
      <c r="G345" s="51"/>
      <c r="H345" s="51"/>
      <c r="I345" s="51"/>
      <c r="J345" s="51"/>
      <c r="K345" s="51"/>
      <c r="L345" s="51"/>
      <c r="M345" s="51"/>
      <c r="N345" s="51"/>
      <c r="O345" s="51"/>
      <c r="P345" s="54"/>
    </row>
    <row r="346" spans="2:16" x14ac:dyDescent="0.25">
      <c r="B346" s="50"/>
      <c r="C346" s="51"/>
      <c r="D346" s="51"/>
      <c r="E346" s="51"/>
      <c r="F346" s="51"/>
      <c r="G346" s="51"/>
      <c r="H346" s="51"/>
      <c r="I346" s="51"/>
      <c r="J346" s="51"/>
      <c r="K346" s="51"/>
      <c r="L346" s="51"/>
      <c r="M346" s="51"/>
      <c r="N346" s="51"/>
      <c r="O346" s="51"/>
      <c r="P346" s="54"/>
    </row>
    <row r="347" spans="2:16" x14ac:dyDescent="0.25">
      <c r="B347" s="50"/>
      <c r="C347" s="51"/>
      <c r="D347" s="51"/>
      <c r="E347" s="51"/>
      <c r="F347" s="51"/>
      <c r="G347" s="51"/>
      <c r="H347" s="51"/>
      <c r="I347" s="51"/>
      <c r="J347" s="51"/>
      <c r="K347" s="51"/>
      <c r="L347" s="51"/>
      <c r="M347" s="51"/>
      <c r="N347" s="51"/>
      <c r="O347" s="51"/>
      <c r="P347" s="54"/>
    </row>
    <row r="348" spans="2:16" x14ac:dyDescent="0.25">
      <c r="B348" s="50"/>
      <c r="C348" s="51"/>
      <c r="D348" s="51"/>
      <c r="E348" s="51"/>
      <c r="F348" s="51"/>
      <c r="G348" s="51"/>
      <c r="H348" s="51"/>
      <c r="I348" s="51"/>
      <c r="J348" s="51"/>
      <c r="K348" s="51"/>
      <c r="L348" s="51"/>
      <c r="M348" s="51"/>
      <c r="N348" s="51"/>
      <c r="O348" s="51"/>
      <c r="P348" s="54"/>
    </row>
    <row r="349" spans="2:16" x14ac:dyDescent="0.25">
      <c r="B349" s="50"/>
      <c r="C349" s="51"/>
      <c r="D349" s="51"/>
      <c r="E349" s="51"/>
      <c r="F349" s="51"/>
      <c r="G349" s="51"/>
      <c r="H349" s="51"/>
      <c r="I349" s="51"/>
      <c r="J349" s="51"/>
      <c r="K349" s="51"/>
      <c r="L349" s="51"/>
      <c r="M349" s="51"/>
      <c r="N349" s="51"/>
      <c r="O349" s="51"/>
      <c r="P349" s="54"/>
    </row>
    <row r="350" spans="2:16" x14ac:dyDescent="0.25">
      <c r="B350" s="50"/>
      <c r="C350" s="51"/>
      <c r="D350" s="51"/>
      <c r="E350" s="51"/>
      <c r="F350" s="51"/>
      <c r="G350" s="51"/>
      <c r="H350" s="51"/>
      <c r="I350" s="51"/>
      <c r="J350" s="51"/>
      <c r="K350" s="51"/>
      <c r="L350" s="51"/>
      <c r="M350" s="51"/>
      <c r="N350" s="51"/>
      <c r="O350" s="51"/>
      <c r="P350" s="54"/>
    </row>
    <row r="351" spans="2:16" x14ac:dyDescent="0.25">
      <c r="B351" s="50"/>
      <c r="C351" s="51"/>
      <c r="D351" s="51"/>
      <c r="E351" s="51"/>
      <c r="F351" s="51"/>
      <c r="G351" s="51"/>
      <c r="H351" s="51"/>
      <c r="I351" s="51"/>
      <c r="J351" s="51"/>
      <c r="K351" s="51"/>
      <c r="L351" s="51"/>
      <c r="M351" s="51"/>
      <c r="N351" s="51"/>
      <c r="O351" s="51"/>
      <c r="P351" s="54"/>
    </row>
    <row r="352" spans="2:16" x14ac:dyDescent="0.25">
      <c r="B352" s="37" t="s">
        <v>46</v>
      </c>
      <c r="C352" s="51"/>
      <c r="D352" s="51"/>
      <c r="E352" s="51"/>
      <c r="F352" s="51"/>
      <c r="G352" s="51"/>
      <c r="H352" s="51"/>
      <c r="I352" s="51"/>
      <c r="J352" s="51"/>
      <c r="K352" s="51"/>
      <c r="L352" s="51"/>
      <c r="M352" s="51"/>
      <c r="N352" s="51"/>
      <c r="O352" s="51"/>
      <c r="P352" s="54"/>
    </row>
    <row r="353" spans="2:16" x14ac:dyDescent="0.25">
      <c r="B353" s="360" t="s">
        <v>373</v>
      </c>
      <c r="C353" s="361"/>
      <c r="D353" s="361"/>
      <c r="E353" s="361"/>
      <c r="F353" s="361"/>
      <c r="G353" s="361"/>
      <c r="H353" s="361"/>
      <c r="I353" s="361"/>
      <c r="J353" s="361"/>
      <c r="K353" s="361"/>
      <c r="L353" s="361"/>
      <c r="M353" s="361"/>
      <c r="N353" s="361"/>
      <c r="O353" s="361"/>
      <c r="P353" s="362"/>
    </row>
    <row r="354" spans="2:16" x14ac:dyDescent="0.25">
      <c r="B354" s="363"/>
      <c r="C354" s="364"/>
      <c r="D354" s="364"/>
      <c r="E354" s="364"/>
      <c r="F354" s="364"/>
      <c r="G354" s="364"/>
      <c r="H354" s="364"/>
      <c r="I354" s="364"/>
      <c r="J354" s="364"/>
      <c r="K354" s="364"/>
      <c r="L354" s="364"/>
      <c r="M354" s="364"/>
      <c r="N354" s="364"/>
      <c r="O354" s="364"/>
      <c r="P354" s="365"/>
    </row>
    <row r="356" spans="2:16" s="30" customFormat="1" x14ac:dyDescent="0.25">
      <c r="B356" s="29" t="s">
        <v>70</v>
      </c>
    </row>
    <row r="357" spans="2:16" x14ac:dyDescent="0.25">
      <c r="B357" s="46" t="s">
        <v>71</v>
      </c>
      <c r="C357" s="62"/>
      <c r="D357" s="62"/>
      <c r="E357" s="62"/>
      <c r="F357" s="62"/>
      <c r="G357" s="62"/>
      <c r="H357" s="62"/>
      <c r="I357" s="62"/>
      <c r="J357" s="62"/>
      <c r="K357" s="62"/>
      <c r="L357" s="62"/>
      <c r="M357" s="62"/>
      <c r="N357" s="62"/>
      <c r="O357" s="62"/>
      <c r="P357" s="60"/>
    </row>
    <row r="358" spans="2:16" x14ac:dyDescent="0.25">
      <c r="B358" s="50"/>
      <c r="C358" s="51"/>
      <c r="D358" s="51"/>
      <c r="E358" s="51"/>
      <c r="F358" s="51"/>
      <c r="G358" s="51"/>
      <c r="H358" s="51"/>
      <c r="I358" s="51"/>
      <c r="J358" s="51"/>
      <c r="K358" s="51"/>
      <c r="L358" s="51"/>
      <c r="M358" s="51"/>
      <c r="N358" s="51"/>
      <c r="O358" s="51"/>
      <c r="P358" s="54"/>
    </row>
    <row r="359" spans="2:16" x14ac:dyDescent="0.25">
      <c r="B359" s="50"/>
      <c r="C359" s="51"/>
      <c r="D359" s="51"/>
      <c r="E359" s="51"/>
      <c r="F359" s="51"/>
      <c r="G359" s="51"/>
      <c r="H359" s="51"/>
      <c r="I359" s="51"/>
      <c r="J359" s="51"/>
      <c r="K359" s="51"/>
      <c r="L359" s="51"/>
      <c r="M359" s="51"/>
      <c r="N359" s="51"/>
      <c r="O359" s="51"/>
      <c r="P359" s="54"/>
    </row>
    <row r="360" spans="2:16" x14ac:dyDescent="0.25">
      <c r="B360" s="50"/>
      <c r="C360" s="51"/>
      <c r="D360" s="51"/>
      <c r="E360" s="51"/>
      <c r="F360" s="51"/>
      <c r="G360" s="51"/>
      <c r="H360" s="51"/>
      <c r="I360" s="51"/>
      <c r="J360" s="51"/>
      <c r="K360" s="51"/>
      <c r="L360" s="51"/>
      <c r="M360" s="51"/>
      <c r="N360" s="51"/>
      <c r="O360" s="51"/>
      <c r="P360" s="54"/>
    </row>
    <row r="361" spans="2:16" x14ac:dyDescent="0.25">
      <c r="B361" s="50"/>
      <c r="C361" s="51"/>
      <c r="D361" s="51"/>
      <c r="E361" s="51"/>
      <c r="F361" s="51"/>
      <c r="G361" s="51"/>
      <c r="H361" s="51"/>
      <c r="I361" s="51"/>
      <c r="J361" s="51"/>
      <c r="K361" s="51"/>
      <c r="L361" s="51"/>
      <c r="M361" s="51"/>
      <c r="N361" s="51"/>
      <c r="O361" s="51"/>
      <c r="P361" s="54"/>
    </row>
    <row r="362" spans="2:16" x14ac:dyDescent="0.25">
      <c r="B362" s="50"/>
      <c r="C362" s="51"/>
      <c r="D362" s="51"/>
      <c r="E362" s="51"/>
      <c r="F362" s="51"/>
      <c r="G362" s="51"/>
      <c r="H362" s="51"/>
      <c r="I362" s="51"/>
      <c r="J362" s="51"/>
      <c r="K362" s="51"/>
      <c r="L362" s="51"/>
      <c r="M362" s="51"/>
      <c r="N362" s="51"/>
      <c r="O362" s="51"/>
      <c r="P362" s="54"/>
    </row>
    <row r="363" spans="2:16" x14ac:dyDescent="0.25">
      <c r="B363" s="50"/>
      <c r="C363" s="51"/>
      <c r="D363" s="51"/>
      <c r="E363" s="51"/>
      <c r="F363" s="51"/>
      <c r="G363" s="51"/>
      <c r="H363" s="51"/>
      <c r="I363" s="51"/>
      <c r="J363" s="51"/>
      <c r="K363" s="51"/>
      <c r="L363" s="51"/>
      <c r="M363" s="51"/>
      <c r="N363" s="51"/>
      <c r="O363" s="51"/>
      <c r="P363" s="54"/>
    </row>
    <row r="364" spans="2:16" x14ac:dyDescent="0.25">
      <c r="B364" s="50"/>
      <c r="C364" s="51"/>
      <c r="D364" s="51"/>
      <c r="E364" s="51"/>
      <c r="F364" s="51"/>
      <c r="G364" s="51"/>
      <c r="H364" s="51"/>
      <c r="I364" s="51"/>
      <c r="J364" s="51"/>
      <c r="K364" s="51"/>
      <c r="L364" s="51"/>
      <c r="M364" s="51"/>
      <c r="N364" s="51"/>
      <c r="O364" s="51"/>
      <c r="P364" s="54"/>
    </row>
    <row r="365" spans="2:16" x14ac:dyDescent="0.25">
      <c r="B365" s="50"/>
      <c r="C365" s="51"/>
      <c r="D365" s="51"/>
      <c r="E365" s="51"/>
      <c r="F365" s="51"/>
      <c r="G365" s="51"/>
      <c r="H365" s="51"/>
      <c r="I365" s="51"/>
      <c r="J365" s="51"/>
      <c r="K365" s="51"/>
      <c r="L365" s="51"/>
      <c r="M365" s="51"/>
      <c r="N365" s="51"/>
      <c r="O365" s="51"/>
      <c r="P365" s="54"/>
    </row>
    <row r="366" spans="2:16" x14ac:dyDescent="0.25">
      <c r="B366" s="50"/>
      <c r="C366" s="51"/>
      <c r="D366" s="51"/>
      <c r="E366" s="51"/>
      <c r="F366" s="51"/>
      <c r="G366" s="51"/>
      <c r="H366" s="51"/>
      <c r="I366" s="51"/>
      <c r="J366" s="51"/>
      <c r="K366" s="51"/>
      <c r="L366" s="51"/>
      <c r="M366" s="51"/>
      <c r="N366" s="51"/>
      <c r="O366" s="51"/>
      <c r="P366" s="54"/>
    </row>
    <row r="367" spans="2:16" x14ac:dyDescent="0.25">
      <c r="B367" s="50"/>
      <c r="C367" s="51"/>
      <c r="D367" s="51"/>
      <c r="E367" s="51"/>
      <c r="F367" s="51"/>
      <c r="G367" s="51"/>
      <c r="H367" s="51"/>
      <c r="I367" s="51"/>
      <c r="J367" s="51"/>
      <c r="K367" s="51"/>
      <c r="L367" s="51"/>
      <c r="M367" s="51"/>
      <c r="N367" s="51"/>
      <c r="O367" s="51"/>
      <c r="P367" s="54"/>
    </row>
    <row r="368" spans="2:16" x14ac:dyDescent="0.25">
      <c r="B368" s="50"/>
      <c r="C368" s="51"/>
      <c r="D368" s="51"/>
      <c r="E368" s="51"/>
      <c r="F368" s="51"/>
      <c r="G368" s="51"/>
      <c r="H368" s="51"/>
      <c r="I368" s="51"/>
      <c r="J368" s="51"/>
      <c r="K368" s="51"/>
      <c r="L368" s="51"/>
      <c r="M368" s="51"/>
      <c r="N368" s="51"/>
      <c r="O368" s="51"/>
      <c r="P368" s="54"/>
    </row>
    <row r="369" spans="2:16" x14ac:dyDescent="0.25">
      <c r="B369" s="50"/>
      <c r="C369" s="51"/>
      <c r="D369" s="51"/>
      <c r="E369" s="51"/>
      <c r="F369" s="51"/>
      <c r="G369" s="51"/>
      <c r="H369" s="51"/>
      <c r="I369" s="51"/>
      <c r="J369" s="51"/>
      <c r="K369" s="51"/>
      <c r="L369" s="51"/>
      <c r="M369" s="51"/>
      <c r="N369" s="51"/>
      <c r="O369" s="51"/>
      <c r="P369" s="54"/>
    </row>
    <row r="370" spans="2:16" x14ac:dyDescent="0.25">
      <c r="B370" s="50"/>
      <c r="C370" s="51"/>
      <c r="D370" s="51"/>
      <c r="E370" s="51"/>
      <c r="F370" s="51"/>
      <c r="G370" s="51"/>
      <c r="H370" s="51"/>
      <c r="I370" s="51"/>
      <c r="J370" s="51"/>
      <c r="K370" s="51"/>
      <c r="L370" s="51"/>
      <c r="M370" s="51"/>
      <c r="N370" s="51"/>
      <c r="O370" s="51"/>
      <c r="P370" s="54"/>
    </row>
    <row r="371" spans="2:16" x14ac:dyDescent="0.25">
      <c r="B371" s="37" t="s">
        <v>46</v>
      </c>
      <c r="C371" s="51"/>
      <c r="D371" s="51"/>
      <c r="E371" s="51"/>
      <c r="F371" s="51"/>
      <c r="G371" s="51"/>
      <c r="H371" s="51"/>
      <c r="I371" s="51"/>
      <c r="J371" s="51"/>
      <c r="K371" s="51"/>
      <c r="L371" s="51"/>
      <c r="M371" s="51"/>
      <c r="N371" s="51"/>
      <c r="O371" s="51"/>
      <c r="P371" s="54"/>
    </row>
    <row r="372" spans="2:16" x14ac:dyDescent="0.25">
      <c r="B372" s="40" t="s">
        <v>374</v>
      </c>
      <c r="C372" s="55"/>
      <c r="D372" s="55"/>
      <c r="E372" s="55"/>
      <c r="F372" s="55"/>
      <c r="G372" s="55"/>
      <c r="H372" s="55"/>
      <c r="I372" s="55"/>
      <c r="J372" s="55"/>
      <c r="K372" s="55"/>
      <c r="L372" s="55"/>
      <c r="M372" s="55"/>
      <c r="N372" s="55"/>
      <c r="O372" s="55"/>
      <c r="P372" s="56"/>
    </row>
    <row r="374" spans="2:16" s="30" customFormat="1" x14ac:dyDescent="0.25">
      <c r="B374" s="29" t="s">
        <v>72</v>
      </c>
    </row>
    <row r="375" spans="2:16" x14ac:dyDescent="0.25">
      <c r="B375" s="31" t="s">
        <v>46</v>
      </c>
    </row>
    <row r="376" spans="2:16" x14ac:dyDescent="0.25">
      <c r="B376" s="31" t="s">
        <v>375</v>
      </c>
    </row>
    <row r="378" spans="2:16" s="30" customFormat="1" x14ac:dyDescent="0.25">
      <c r="B378" s="29" t="s">
        <v>73</v>
      </c>
    </row>
    <row r="379" spans="2:16" x14ac:dyDescent="0.25">
      <c r="B379" s="46" t="s">
        <v>74</v>
      </c>
      <c r="C379" s="62"/>
      <c r="D379" s="62"/>
      <c r="E379" s="62"/>
      <c r="F379" s="62"/>
      <c r="G379" s="62"/>
      <c r="H379" s="62"/>
      <c r="I379" s="62"/>
      <c r="J379" s="62"/>
      <c r="K379" s="62"/>
      <c r="L379" s="62"/>
      <c r="M379" s="62"/>
      <c r="N379" s="62"/>
      <c r="O379" s="62"/>
      <c r="P379" s="60"/>
    </row>
    <row r="380" spans="2:16" x14ac:dyDescent="0.25">
      <c r="B380" s="48" t="s">
        <v>75</v>
      </c>
      <c r="C380" s="51"/>
      <c r="D380" s="51"/>
      <c r="E380" s="51"/>
      <c r="F380" s="51"/>
      <c r="G380" s="51"/>
      <c r="H380" s="51"/>
      <c r="I380" s="51"/>
      <c r="J380" s="51"/>
      <c r="K380" s="51"/>
      <c r="L380" s="51"/>
      <c r="M380" s="51"/>
      <c r="N380" s="51"/>
      <c r="O380" s="51"/>
      <c r="P380" s="54"/>
    </row>
    <row r="381" spans="2:16" x14ac:dyDescent="0.25">
      <c r="B381" s="48"/>
      <c r="C381" s="51" t="s">
        <v>76</v>
      </c>
      <c r="D381" s="51"/>
      <c r="E381" s="51"/>
      <c r="F381" s="51"/>
      <c r="G381" s="51"/>
      <c r="H381" s="51"/>
      <c r="I381" s="51"/>
      <c r="J381" s="51"/>
      <c r="K381" s="51"/>
      <c r="L381" s="51"/>
      <c r="M381" s="51"/>
      <c r="N381" s="51"/>
      <c r="O381" s="51"/>
      <c r="P381" s="54"/>
    </row>
    <row r="382" spans="2:16" x14ac:dyDescent="0.25">
      <c r="B382" s="48"/>
      <c r="C382" s="51" t="s">
        <v>77</v>
      </c>
      <c r="D382" s="51"/>
      <c r="E382" s="51"/>
      <c r="F382" s="51"/>
      <c r="G382" s="51"/>
      <c r="H382" s="51"/>
      <c r="I382" s="51"/>
      <c r="J382" s="51"/>
      <c r="K382" s="51"/>
      <c r="L382" s="51"/>
      <c r="M382" s="51"/>
      <c r="N382" s="51"/>
      <c r="O382" s="51"/>
      <c r="P382" s="54"/>
    </row>
    <row r="383" spans="2:16" x14ac:dyDescent="0.25">
      <c r="B383" s="48"/>
      <c r="C383" s="51" t="s">
        <v>78</v>
      </c>
      <c r="D383" s="51"/>
      <c r="E383" s="51"/>
      <c r="F383" s="51"/>
      <c r="G383" s="51"/>
      <c r="H383" s="51"/>
      <c r="I383" s="51"/>
      <c r="J383" s="51"/>
      <c r="K383" s="51"/>
      <c r="L383" s="51"/>
      <c r="M383" s="51"/>
      <c r="N383" s="51"/>
      <c r="O383" s="51"/>
      <c r="P383" s="54"/>
    </row>
    <row r="384" spans="2:16" x14ac:dyDescent="0.25">
      <c r="B384" s="48"/>
      <c r="C384" s="51" t="s">
        <v>79</v>
      </c>
      <c r="D384" s="51"/>
      <c r="E384" s="51"/>
      <c r="F384" s="51"/>
      <c r="G384" s="51"/>
      <c r="H384" s="51"/>
      <c r="I384" s="51"/>
      <c r="J384" s="51"/>
      <c r="K384" s="51"/>
      <c r="L384" s="51"/>
      <c r="M384" s="51"/>
      <c r="N384" s="51"/>
      <c r="O384" s="51"/>
      <c r="P384" s="54"/>
    </row>
    <row r="385" spans="2:16" x14ac:dyDescent="0.25">
      <c r="B385" s="37" t="s">
        <v>46</v>
      </c>
      <c r="C385" s="51"/>
      <c r="D385" s="51"/>
      <c r="E385" s="51"/>
      <c r="F385" s="51"/>
      <c r="G385" s="51"/>
      <c r="H385" s="51"/>
      <c r="I385" s="51"/>
      <c r="J385" s="51"/>
      <c r="K385" s="51"/>
      <c r="L385" s="51"/>
      <c r="M385" s="51"/>
      <c r="N385" s="51"/>
      <c r="O385" s="51"/>
      <c r="P385" s="54"/>
    </row>
    <row r="386" spans="2:16" x14ac:dyDescent="0.25">
      <c r="B386" s="40" t="s">
        <v>376</v>
      </c>
      <c r="C386" s="55"/>
      <c r="D386" s="55"/>
      <c r="E386" s="55"/>
      <c r="F386" s="55"/>
      <c r="G386" s="55"/>
      <c r="H386" s="55"/>
      <c r="I386" s="55"/>
      <c r="J386" s="55"/>
      <c r="K386" s="55"/>
      <c r="L386" s="55"/>
      <c r="M386" s="55"/>
      <c r="N386" s="55"/>
      <c r="O386" s="55"/>
      <c r="P386" s="56"/>
    </row>
    <row r="388" spans="2:16" s="30" customFormat="1" x14ac:dyDescent="0.25">
      <c r="B388" s="29" t="s">
        <v>80</v>
      </c>
    </row>
    <row r="389" spans="2:16" x14ac:dyDescent="0.25">
      <c r="B389" s="31" t="s">
        <v>46</v>
      </c>
    </row>
    <row r="390" spans="2:16" ht="15" customHeight="1" x14ac:dyDescent="0.25">
      <c r="B390" s="366" t="s">
        <v>389</v>
      </c>
      <c r="C390" s="366"/>
      <c r="D390" s="366"/>
      <c r="E390" s="366"/>
      <c r="F390" s="366"/>
      <c r="G390" s="366"/>
      <c r="H390" s="366"/>
      <c r="I390" s="366"/>
      <c r="J390" s="366"/>
      <c r="K390" s="366"/>
      <c r="L390" s="366"/>
      <c r="M390" s="366"/>
      <c r="N390" s="366"/>
      <c r="O390" s="366"/>
      <c r="P390" s="366"/>
    </row>
    <row r="391" spans="2:16" x14ac:dyDescent="0.25">
      <c r="B391" s="366"/>
      <c r="C391" s="366"/>
      <c r="D391" s="366"/>
      <c r="E391" s="366"/>
      <c r="F391" s="366"/>
      <c r="G391" s="366"/>
      <c r="H391" s="366"/>
      <c r="I391" s="366"/>
      <c r="J391" s="366"/>
      <c r="K391" s="366"/>
      <c r="L391" s="366"/>
      <c r="M391" s="366"/>
      <c r="N391" s="366"/>
      <c r="O391" s="366"/>
      <c r="P391" s="366"/>
    </row>
    <row r="393" spans="2:16" s="30" customFormat="1" x14ac:dyDescent="0.25">
      <c r="B393" s="29" t="s">
        <v>81</v>
      </c>
    </row>
    <row r="394" spans="2:16" x14ac:dyDescent="0.25">
      <c r="B394" s="31" t="s">
        <v>46</v>
      </c>
    </row>
    <row r="395" spans="2:16" x14ac:dyDescent="0.25">
      <c r="B395" s="31" t="s">
        <v>82</v>
      </c>
    </row>
    <row r="396" spans="2:16" x14ac:dyDescent="0.25">
      <c r="B396" s="31"/>
    </row>
    <row r="397" spans="2:16" s="30" customFormat="1" x14ac:dyDescent="0.25">
      <c r="B397" s="29" t="s">
        <v>83</v>
      </c>
    </row>
    <row r="398" spans="2:16" x14ac:dyDescent="0.25">
      <c r="B398" s="31" t="s">
        <v>46</v>
      </c>
    </row>
    <row r="399" spans="2:16" x14ac:dyDescent="0.25">
      <c r="B399" s="31" t="s">
        <v>377</v>
      </c>
    </row>
    <row r="401" spans="2:16" s="30" customFormat="1" x14ac:dyDescent="0.25">
      <c r="B401" s="29" t="s">
        <v>84</v>
      </c>
    </row>
    <row r="402" spans="2:16" x14ac:dyDescent="0.25">
      <c r="B402" s="348" t="s">
        <v>378</v>
      </c>
      <c r="C402" s="349"/>
      <c r="D402" s="349"/>
      <c r="E402" s="349"/>
      <c r="F402" s="349"/>
      <c r="G402" s="349"/>
      <c r="H402" s="349"/>
      <c r="I402" s="349"/>
      <c r="J402" s="349"/>
      <c r="K402" s="349"/>
      <c r="L402" s="349"/>
      <c r="M402" s="349"/>
      <c r="N402" s="349"/>
      <c r="O402" s="349"/>
      <c r="P402" s="350"/>
    </row>
    <row r="403" spans="2:16" x14ac:dyDescent="0.25">
      <c r="B403" s="351"/>
      <c r="C403" s="352"/>
      <c r="D403" s="352"/>
      <c r="E403" s="352"/>
      <c r="F403" s="352"/>
      <c r="G403" s="352"/>
      <c r="H403" s="352"/>
      <c r="I403" s="352"/>
      <c r="J403" s="352"/>
      <c r="K403" s="352"/>
      <c r="L403" s="352"/>
      <c r="M403" s="352"/>
      <c r="N403" s="352"/>
      <c r="O403" s="352"/>
      <c r="P403" s="353"/>
    </row>
    <row r="404" spans="2:16" x14ac:dyDescent="0.25">
      <c r="B404" s="50"/>
      <c r="C404" s="51"/>
      <c r="D404" s="51"/>
      <c r="E404" s="51"/>
      <c r="F404" s="51"/>
      <c r="G404" s="51"/>
      <c r="H404" s="51"/>
      <c r="I404" s="51"/>
      <c r="J404" s="51"/>
      <c r="K404" s="51"/>
      <c r="L404" s="51"/>
      <c r="M404" s="51"/>
      <c r="N404" s="51"/>
      <c r="O404" s="51"/>
      <c r="P404" s="54"/>
    </row>
    <row r="405" spans="2:16" x14ac:dyDescent="0.25">
      <c r="B405" s="63" t="s">
        <v>293</v>
      </c>
      <c r="C405" s="51"/>
      <c r="D405" s="51"/>
      <c r="E405" s="51"/>
      <c r="F405" s="51"/>
      <c r="G405" s="51"/>
      <c r="H405" s="51"/>
      <c r="I405" s="51" t="s">
        <v>428</v>
      </c>
      <c r="J405" s="51"/>
      <c r="K405" s="51"/>
      <c r="L405" s="51"/>
      <c r="M405" s="51"/>
      <c r="N405" s="51"/>
      <c r="O405" s="51"/>
      <c r="P405" s="54"/>
    </row>
    <row r="406" spans="2:16" ht="9" customHeight="1" x14ac:dyDescent="0.25">
      <c r="B406" s="50"/>
      <c r="C406" s="51"/>
      <c r="D406" s="51"/>
      <c r="E406" s="51"/>
      <c r="F406" s="51"/>
      <c r="G406" s="51"/>
      <c r="H406" s="51"/>
      <c r="I406" s="51"/>
      <c r="J406" s="51"/>
      <c r="K406" s="51"/>
      <c r="L406" s="51"/>
      <c r="M406" s="51"/>
      <c r="N406" s="51"/>
      <c r="O406" s="51"/>
      <c r="P406" s="54"/>
    </row>
    <row r="407" spans="2:16" x14ac:dyDescent="0.25">
      <c r="B407" s="50"/>
      <c r="C407" s="156" t="s">
        <v>85</v>
      </c>
      <c r="D407" s="51"/>
      <c r="E407" s="51"/>
      <c r="F407" s="51"/>
      <c r="G407" s="51"/>
      <c r="H407" s="51"/>
      <c r="I407" s="51"/>
      <c r="J407" s="51"/>
      <c r="K407" s="51"/>
      <c r="L407" s="51"/>
      <c r="M407" s="51"/>
      <c r="N407" s="51"/>
      <c r="O407" s="51"/>
      <c r="P407" s="54"/>
    </row>
    <row r="408" spans="2:16" x14ac:dyDescent="0.25">
      <c r="B408" s="50"/>
      <c r="C408" s="197" t="s">
        <v>224</v>
      </c>
      <c r="D408" s="51"/>
      <c r="E408" s="51"/>
      <c r="F408" s="51"/>
      <c r="G408" s="51"/>
      <c r="H408" s="51"/>
      <c r="I408" s="51"/>
      <c r="J408" s="51"/>
      <c r="K408" s="51"/>
      <c r="L408" s="51"/>
      <c r="M408" s="51"/>
      <c r="N408" s="51"/>
      <c r="O408" s="51"/>
      <c r="P408" s="54"/>
    </row>
    <row r="409" spans="2:16" x14ac:dyDescent="0.25">
      <c r="B409" s="50"/>
      <c r="C409" s="197" t="s">
        <v>225</v>
      </c>
      <c r="D409" s="51"/>
      <c r="E409" s="51"/>
      <c r="F409" s="51"/>
      <c r="G409" s="51"/>
      <c r="H409" s="51"/>
      <c r="I409" s="51"/>
      <c r="J409" s="51"/>
      <c r="K409" s="51"/>
      <c r="L409" s="51"/>
      <c r="M409" s="51"/>
      <c r="N409" s="51"/>
      <c r="O409" s="51"/>
      <c r="P409" s="54"/>
    </row>
    <row r="410" spans="2:16" x14ac:dyDescent="0.25">
      <c r="B410" s="50"/>
      <c r="C410" s="197" t="s">
        <v>425</v>
      </c>
      <c r="D410" s="51"/>
      <c r="E410" s="51"/>
      <c r="F410" s="51"/>
      <c r="G410" s="51"/>
      <c r="H410" s="51"/>
      <c r="I410" s="51"/>
      <c r="J410" s="51"/>
      <c r="K410" s="51"/>
      <c r="L410" s="51"/>
      <c r="M410" s="51"/>
      <c r="N410" s="51"/>
      <c r="O410" s="51"/>
      <c r="P410" s="54"/>
    </row>
    <row r="411" spans="2:16" x14ac:dyDescent="0.25">
      <c r="B411" s="50"/>
      <c r="C411" s="197" t="s">
        <v>226</v>
      </c>
      <c r="D411" s="51"/>
      <c r="E411" s="51"/>
      <c r="F411" s="51"/>
      <c r="G411" s="51"/>
      <c r="H411" s="51"/>
      <c r="I411" s="51"/>
      <c r="J411" s="51"/>
      <c r="K411" s="51"/>
      <c r="L411" s="51"/>
      <c r="M411" s="51"/>
      <c r="N411" s="51"/>
      <c r="O411" s="51"/>
      <c r="P411" s="54"/>
    </row>
    <row r="412" spans="2:16" x14ac:dyDescent="0.25">
      <c r="B412" s="50"/>
      <c r="C412" s="197" t="s">
        <v>227</v>
      </c>
      <c r="D412" s="51"/>
      <c r="E412" s="51"/>
      <c r="F412" s="51"/>
      <c r="G412" s="51"/>
      <c r="H412" s="51"/>
      <c r="I412" s="51"/>
      <c r="J412" s="51"/>
      <c r="K412" s="51"/>
      <c r="L412" s="51"/>
      <c r="M412" s="51"/>
      <c r="N412" s="51"/>
      <c r="O412" s="51"/>
      <c r="P412" s="54"/>
    </row>
    <row r="413" spans="2:16" x14ac:dyDescent="0.25">
      <c r="B413" s="50"/>
      <c r="C413" s="197" t="s">
        <v>424</v>
      </c>
      <c r="D413" s="51"/>
      <c r="E413" s="51"/>
      <c r="F413" s="51"/>
      <c r="G413" s="51"/>
      <c r="H413" s="51"/>
      <c r="I413" s="51"/>
      <c r="J413" s="51"/>
      <c r="K413" s="51"/>
      <c r="L413" s="51"/>
      <c r="M413" s="51"/>
      <c r="N413" s="51"/>
      <c r="O413" s="51"/>
      <c r="P413" s="54"/>
    </row>
    <row r="414" spans="2:16" x14ac:dyDescent="0.25">
      <c r="B414" s="50"/>
      <c r="C414" s="197" t="s">
        <v>228</v>
      </c>
      <c r="D414" s="51"/>
      <c r="E414" s="51"/>
      <c r="F414" s="51"/>
      <c r="G414" s="51"/>
      <c r="H414" s="51"/>
      <c r="I414" s="51"/>
      <c r="J414" s="51"/>
      <c r="K414" s="51"/>
      <c r="L414" s="51"/>
      <c r="M414" s="51"/>
      <c r="N414" s="51"/>
      <c r="O414" s="51"/>
      <c r="P414" s="54"/>
    </row>
    <row r="415" spans="2:16" x14ac:dyDescent="0.25">
      <c r="B415" s="50"/>
      <c r="C415" s="197" t="s">
        <v>229</v>
      </c>
      <c r="D415" s="51"/>
      <c r="E415" s="51"/>
      <c r="F415" s="51"/>
      <c r="G415" s="51"/>
      <c r="H415" s="51"/>
      <c r="I415" s="51"/>
      <c r="J415" s="51"/>
      <c r="K415" s="51"/>
      <c r="L415" s="51"/>
      <c r="M415" s="51"/>
      <c r="N415" s="51"/>
      <c r="O415" s="51"/>
      <c r="P415" s="54"/>
    </row>
    <row r="416" spans="2:16" x14ac:dyDescent="0.25">
      <c r="B416" s="50"/>
      <c r="C416" s="197" t="s">
        <v>230</v>
      </c>
      <c r="D416" s="51"/>
      <c r="E416" s="51"/>
      <c r="F416" s="51"/>
      <c r="G416" s="51"/>
      <c r="H416" s="51"/>
      <c r="I416" s="51"/>
      <c r="J416" s="51"/>
      <c r="K416" s="51"/>
      <c r="L416" s="51"/>
      <c r="M416" s="51"/>
      <c r="N416" s="51"/>
      <c r="O416" s="51"/>
      <c r="P416" s="54"/>
    </row>
    <row r="417" spans="2:16" x14ac:dyDescent="0.25">
      <c r="B417" s="50"/>
      <c r="C417" s="197" t="s">
        <v>231</v>
      </c>
      <c r="D417" s="51"/>
      <c r="E417" s="51"/>
      <c r="F417" s="51"/>
      <c r="G417" s="51"/>
      <c r="H417" s="51"/>
      <c r="I417" s="51"/>
      <c r="J417" s="51"/>
      <c r="K417" s="51"/>
      <c r="L417" s="51"/>
      <c r="M417" s="51"/>
      <c r="N417" s="51"/>
      <c r="O417" s="51"/>
      <c r="P417" s="54"/>
    </row>
    <row r="418" spans="2:16" x14ac:dyDescent="0.25">
      <c r="B418" s="50"/>
      <c r="C418" s="197" t="s">
        <v>232</v>
      </c>
      <c r="D418" s="51"/>
      <c r="E418" s="51"/>
      <c r="F418" s="51"/>
      <c r="G418" s="51"/>
      <c r="H418" s="51"/>
      <c r="I418" s="51"/>
      <c r="J418" s="51"/>
      <c r="K418" s="51"/>
      <c r="L418" s="51"/>
      <c r="M418" s="51"/>
      <c r="N418" s="51"/>
      <c r="O418" s="51"/>
      <c r="P418" s="54"/>
    </row>
    <row r="419" spans="2:16" x14ac:dyDescent="0.25">
      <c r="B419" s="50"/>
      <c r="C419" s="197" t="s">
        <v>233</v>
      </c>
      <c r="D419" s="51"/>
      <c r="E419" s="51"/>
      <c r="F419" s="51"/>
      <c r="G419" s="51"/>
      <c r="H419" s="51"/>
      <c r="I419" s="51"/>
      <c r="J419" s="51"/>
      <c r="K419" s="51"/>
      <c r="L419" s="51"/>
      <c r="M419" s="51"/>
      <c r="N419" s="51"/>
      <c r="O419" s="51"/>
      <c r="P419" s="54"/>
    </row>
    <row r="420" spans="2:16" x14ac:dyDescent="0.25">
      <c r="B420" s="50"/>
      <c r="C420" s="197" t="s">
        <v>234</v>
      </c>
      <c r="D420" s="51"/>
      <c r="E420" s="51"/>
      <c r="F420" s="51"/>
      <c r="G420" s="51"/>
      <c r="H420" s="51"/>
      <c r="I420" s="51"/>
      <c r="J420" s="51"/>
      <c r="K420" s="51"/>
      <c r="L420" s="51"/>
      <c r="M420" s="51"/>
      <c r="N420" s="51"/>
      <c r="O420" s="51"/>
      <c r="P420" s="54"/>
    </row>
    <row r="421" spans="2:16" x14ac:dyDescent="0.25">
      <c r="B421" s="50"/>
      <c r="C421" s="197" t="s">
        <v>235</v>
      </c>
      <c r="D421" s="51"/>
      <c r="E421" s="51"/>
      <c r="F421" s="51"/>
      <c r="G421" s="51"/>
      <c r="H421" s="51"/>
      <c r="I421" s="51"/>
      <c r="J421" s="51"/>
      <c r="K421" s="51"/>
      <c r="L421" s="51"/>
      <c r="M421" s="51"/>
      <c r="N421" s="51"/>
      <c r="O421" s="51"/>
      <c r="P421" s="54"/>
    </row>
    <row r="422" spans="2:16" x14ac:dyDescent="0.25">
      <c r="B422" s="50"/>
      <c r="C422" s="117"/>
      <c r="D422" s="51"/>
      <c r="E422" s="51"/>
      <c r="F422" s="51"/>
      <c r="G422" s="51"/>
      <c r="H422" s="51"/>
      <c r="I422" s="51"/>
      <c r="J422" s="51"/>
      <c r="K422" s="51"/>
      <c r="L422" s="51"/>
      <c r="M422" s="51"/>
      <c r="N422" s="51"/>
      <c r="O422" s="51"/>
      <c r="P422" s="54"/>
    </row>
    <row r="423" spans="2:16" x14ac:dyDescent="0.25">
      <c r="B423" s="50"/>
      <c r="C423" s="156" t="s">
        <v>88</v>
      </c>
      <c r="D423" s="51"/>
      <c r="E423" s="51"/>
      <c r="F423" s="51"/>
      <c r="G423" s="51"/>
      <c r="H423" s="51"/>
      <c r="I423" s="51"/>
      <c r="J423" s="51"/>
      <c r="K423" s="51"/>
      <c r="L423" s="51"/>
      <c r="M423" s="51"/>
      <c r="N423" s="51"/>
      <c r="O423" s="51"/>
      <c r="P423" s="54"/>
    </row>
    <row r="424" spans="2:16" x14ac:dyDescent="0.25">
      <c r="B424" s="50"/>
      <c r="C424" s="197" t="s">
        <v>236</v>
      </c>
      <c r="D424" s="51"/>
      <c r="E424" s="51"/>
      <c r="F424" s="51"/>
      <c r="G424" s="51"/>
      <c r="H424" s="51"/>
      <c r="I424" s="51"/>
      <c r="J424" s="51"/>
      <c r="K424" s="51"/>
      <c r="L424" s="51"/>
      <c r="M424" s="51"/>
      <c r="N424" s="51"/>
      <c r="O424" s="51"/>
      <c r="P424" s="54"/>
    </row>
    <row r="425" spans="2:16" x14ac:dyDescent="0.25">
      <c r="B425" s="37"/>
      <c r="C425" s="197" t="s">
        <v>237</v>
      </c>
      <c r="D425" s="51"/>
      <c r="E425" s="51"/>
      <c r="F425" s="51"/>
      <c r="G425" s="51"/>
      <c r="H425" s="51"/>
      <c r="I425" s="51"/>
      <c r="J425" s="51"/>
      <c r="K425" s="51"/>
      <c r="L425" s="51"/>
      <c r="M425" s="51"/>
      <c r="N425" s="51"/>
      <c r="O425" s="51"/>
      <c r="P425" s="54"/>
    </row>
    <row r="426" spans="2:16" x14ac:dyDescent="0.25">
      <c r="B426" s="37"/>
      <c r="C426" s="197" t="s">
        <v>238</v>
      </c>
      <c r="D426" s="51"/>
      <c r="E426" s="51"/>
      <c r="F426" s="51"/>
      <c r="G426" s="51"/>
      <c r="H426" s="51"/>
      <c r="I426" s="51"/>
      <c r="J426" s="51"/>
      <c r="K426" s="51"/>
      <c r="L426" s="51"/>
      <c r="M426" s="51"/>
      <c r="N426" s="51"/>
      <c r="O426" s="51"/>
      <c r="P426" s="54"/>
    </row>
    <row r="427" spans="2:16" x14ac:dyDescent="0.25">
      <c r="B427" s="37"/>
      <c r="C427" s="197" t="s">
        <v>239</v>
      </c>
      <c r="D427" s="51"/>
      <c r="E427" s="51"/>
      <c r="F427" s="51"/>
      <c r="G427" s="51"/>
      <c r="H427" s="51"/>
      <c r="I427" s="51"/>
      <c r="J427" s="51"/>
      <c r="K427" s="51"/>
      <c r="L427" s="51"/>
      <c r="M427" s="51"/>
      <c r="N427" s="51"/>
      <c r="O427" s="51"/>
      <c r="P427" s="54"/>
    </row>
    <row r="428" spans="2:16" x14ac:dyDescent="0.25">
      <c r="B428" s="37"/>
      <c r="C428" s="197"/>
      <c r="D428" s="51"/>
      <c r="E428" s="51"/>
      <c r="F428" s="51"/>
      <c r="G428" s="51"/>
      <c r="H428" s="51"/>
      <c r="I428" s="51"/>
      <c r="J428" s="51"/>
      <c r="K428" s="51"/>
      <c r="L428" s="51"/>
      <c r="M428" s="51"/>
      <c r="N428" s="51"/>
      <c r="O428" s="51"/>
      <c r="P428" s="54"/>
    </row>
    <row r="429" spans="2:16" x14ac:dyDescent="0.25">
      <c r="B429" s="367" t="s">
        <v>259</v>
      </c>
      <c r="C429" s="368"/>
      <c r="D429" s="368"/>
      <c r="E429" s="368"/>
      <c r="F429" s="368"/>
      <c r="G429" s="368"/>
      <c r="H429" s="368"/>
      <c r="I429" s="368"/>
      <c r="J429" s="368"/>
      <c r="K429" s="368"/>
      <c r="L429" s="51"/>
      <c r="M429" s="317" t="s">
        <v>429</v>
      </c>
      <c r="N429" s="317"/>
      <c r="O429" s="317"/>
      <c r="P429" s="369"/>
    </row>
    <row r="430" spans="2:16" x14ac:dyDescent="0.25">
      <c r="B430" s="367"/>
      <c r="C430" s="368"/>
      <c r="D430" s="368"/>
      <c r="E430" s="368"/>
      <c r="F430" s="368"/>
      <c r="G430" s="368"/>
      <c r="H430" s="368"/>
      <c r="I430" s="368"/>
      <c r="J430" s="368"/>
      <c r="K430" s="368"/>
      <c r="L430" s="51"/>
      <c r="M430" s="317"/>
      <c r="N430" s="317"/>
      <c r="O430" s="317"/>
      <c r="P430" s="369"/>
    </row>
    <row r="431" spans="2:16" x14ac:dyDescent="0.25">
      <c r="B431" s="50"/>
      <c r="C431" s="65"/>
      <c r="D431" s="51"/>
      <c r="E431" s="51"/>
      <c r="F431" s="51"/>
      <c r="G431" s="51"/>
      <c r="H431" s="51"/>
      <c r="I431" s="51"/>
      <c r="J431" s="51"/>
      <c r="K431" s="51"/>
      <c r="L431" s="51"/>
      <c r="M431" s="51"/>
      <c r="N431" s="51"/>
      <c r="O431" s="51"/>
      <c r="P431" s="54"/>
    </row>
    <row r="432" spans="2:16" x14ac:dyDescent="0.25">
      <c r="B432" s="50"/>
      <c r="C432" s="133" t="s">
        <v>85</v>
      </c>
      <c r="D432" s="51"/>
      <c r="E432" s="51"/>
      <c r="F432" s="51"/>
      <c r="G432" s="51"/>
      <c r="H432" s="51"/>
      <c r="I432" s="51"/>
      <c r="J432" s="51"/>
      <c r="K432" s="51"/>
      <c r="L432" s="51"/>
      <c r="M432" s="51"/>
      <c r="N432" s="51"/>
      <c r="O432" s="51"/>
      <c r="P432" s="54"/>
    </row>
    <row r="433" spans="1:16" x14ac:dyDescent="0.25">
      <c r="B433" s="50"/>
      <c r="C433" s="134" t="s">
        <v>86</v>
      </c>
      <c r="D433" s="51"/>
      <c r="E433" s="51"/>
      <c r="F433" s="51"/>
      <c r="G433" s="51"/>
      <c r="H433" s="51"/>
      <c r="I433" s="51"/>
      <c r="J433" s="51"/>
      <c r="K433" s="51"/>
      <c r="L433" s="51"/>
      <c r="M433" s="51"/>
      <c r="N433" s="51"/>
      <c r="O433" s="51"/>
      <c r="P433" s="54"/>
    </row>
    <row r="434" spans="1:16" x14ac:dyDescent="0.25">
      <c r="B434" s="50"/>
      <c r="C434" s="134" t="s">
        <v>87</v>
      </c>
      <c r="D434" s="51"/>
      <c r="E434" s="51"/>
      <c r="F434" s="51"/>
      <c r="G434" s="51"/>
      <c r="H434" s="51"/>
      <c r="I434" s="51"/>
      <c r="J434" s="51"/>
      <c r="K434" s="51"/>
      <c r="L434" s="51"/>
      <c r="M434" s="51"/>
      <c r="N434" s="51"/>
      <c r="O434" s="51"/>
      <c r="P434" s="54"/>
    </row>
    <row r="435" spans="1:16" x14ac:dyDescent="0.25">
      <c r="B435" s="50"/>
      <c r="C435" s="134" t="s">
        <v>427</v>
      </c>
      <c r="D435" s="51"/>
      <c r="E435" s="51"/>
      <c r="F435" s="51"/>
      <c r="G435" s="51"/>
      <c r="H435" s="51"/>
      <c r="I435" s="51"/>
      <c r="J435" s="51"/>
      <c r="K435" s="51"/>
      <c r="L435" s="51"/>
      <c r="M435" s="51"/>
      <c r="N435" s="51"/>
      <c r="O435" s="51"/>
      <c r="P435" s="54"/>
    </row>
    <row r="436" spans="1:16" x14ac:dyDescent="0.25">
      <c r="B436" s="50"/>
      <c r="C436" s="117"/>
      <c r="D436" s="51"/>
      <c r="E436" s="51"/>
      <c r="F436" s="51"/>
      <c r="G436" s="51"/>
      <c r="H436" s="51"/>
      <c r="I436" s="51"/>
      <c r="J436" s="51"/>
      <c r="K436" s="51"/>
      <c r="L436" s="51"/>
      <c r="M436" s="51"/>
      <c r="N436" s="51"/>
      <c r="O436" s="51"/>
      <c r="P436" s="54"/>
    </row>
    <row r="437" spans="1:16" x14ac:dyDescent="0.25">
      <c r="B437" s="50"/>
      <c r="C437" s="133" t="s">
        <v>88</v>
      </c>
      <c r="D437" s="51"/>
      <c r="E437" s="51"/>
      <c r="F437" s="51"/>
      <c r="G437" s="51"/>
      <c r="H437" s="51"/>
      <c r="I437" s="51"/>
      <c r="J437" s="51"/>
      <c r="K437" s="51"/>
      <c r="L437" s="51"/>
      <c r="M437" s="51"/>
      <c r="N437" s="51"/>
      <c r="O437" s="51"/>
      <c r="P437" s="54"/>
    </row>
    <row r="438" spans="1:16" x14ac:dyDescent="0.25">
      <c r="B438" s="50"/>
      <c r="C438" s="117" t="s">
        <v>89</v>
      </c>
      <c r="D438" s="51"/>
      <c r="E438" s="51"/>
      <c r="F438" s="51"/>
      <c r="G438" s="51"/>
      <c r="H438" s="51"/>
      <c r="I438" s="51"/>
      <c r="J438" s="51"/>
      <c r="K438" s="51"/>
      <c r="L438" s="51"/>
      <c r="M438" s="51"/>
      <c r="N438" s="51"/>
      <c r="O438" s="51"/>
      <c r="P438" s="54"/>
    </row>
    <row r="439" spans="1:16" x14ac:dyDescent="0.25">
      <c r="B439" s="50"/>
      <c r="C439" s="117" t="s">
        <v>90</v>
      </c>
      <c r="D439" s="51"/>
      <c r="E439" s="51"/>
      <c r="F439" s="51"/>
      <c r="G439" s="51"/>
      <c r="H439" s="51"/>
      <c r="I439" s="51"/>
      <c r="J439" s="51"/>
      <c r="K439" s="51"/>
      <c r="L439" s="51"/>
      <c r="M439" s="51"/>
      <c r="N439" s="51"/>
      <c r="O439" s="51"/>
      <c r="P439" s="54"/>
    </row>
    <row r="440" spans="1:16" x14ac:dyDescent="0.25">
      <c r="B440" s="63"/>
      <c r="C440" s="117" t="s">
        <v>91</v>
      </c>
      <c r="D440" s="51"/>
      <c r="E440" s="51"/>
      <c r="F440" s="51"/>
      <c r="G440" s="51"/>
      <c r="H440" s="51"/>
      <c r="I440" s="51"/>
      <c r="J440" s="51"/>
      <c r="K440" s="51"/>
      <c r="L440" s="51"/>
      <c r="M440" s="51"/>
      <c r="N440" s="51"/>
      <c r="O440" s="51"/>
      <c r="P440" s="54"/>
    </row>
    <row r="441" spans="1:16" x14ac:dyDescent="0.25">
      <c r="B441" s="63"/>
      <c r="C441" s="117" t="s">
        <v>92</v>
      </c>
      <c r="D441" s="51"/>
      <c r="E441" s="51"/>
      <c r="F441" s="51"/>
      <c r="G441" s="51"/>
      <c r="H441" s="51"/>
      <c r="I441" s="51"/>
      <c r="J441" s="51"/>
      <c r="K441" s="51"/>
      <c r="L441" s="51"/>
      <c r="M441" s="51"/>
      <c r="N441" s="51"/>
      <c r="O441" s="51"/>
      <c r="P441" s="54"/>
    </row>
    <row r="442" spans="1:16" x14ac:dyDescent="0.25">
      <c r="B442" s="50"/>
      <c r="C442" s="117" t="s">
        <v>93</v>
      </c>
      <c r="D442" s="51"/>
      <c r="E442" s="51"/>
      <c r="F442" s="51"/>
      <c r="G442" s="51"/>
      <c r="H442" s="51"/>
      <c r="I442" s="51"/>
      <c r="J442" s="51"/>
      <c r="K442" s="51"/>
      <c r="L442" s="51"/>
      <c r="M442" s="51"/>
      <c r="N442" s="51"/>
      <c r="O442" s="51"/>
      <c r="P442" s="54"/>
    </row>
    <row r="443" spans="1:16" x14ac:dyDescent="0.25">
      <c r="A443" s="43"/>
      <c r="B443" s="61"/>
      <c r="C443" s="51"/>
      <c r="D443" s="51"/>
      <c r="E443" s="51"/>
      <c r="F443" s="51"/>
      <c r="G443" s="51"/>
      <c r="H443" s="51"/>
      <c r="I443" s="51"/>
      <c r="J443" s="51"/>
      <c r="K443" s="51"/>
      <c r="L443" s="51"/>
      <c r="M443" s="51"/>
      <c r="N443" s="51"/>
      <c r="O443" s="51"/>
      <c r="P443" s="54"/>
    </row>
    <row r="444" spans="1:16" x14ac:dyDescent="0.25">
      <c r="A444" s="43"/>
      <c r="B444" s="37" t="s">
        <v>379</v>
      </c>
      <c r="C444" s="51"/>
      <c r="D444" s="51"/>
      <c r="E444" s="51"/>
      <c r="F444" s="51"/>
      <c r="G444" s="51"/>
      <c r="H444" s="51"/>
      <c r="I444" s="51"/>
      <c r="J444" s="51"/>
      <c r="K444" s="51"/>
      <c r="L444" s="51"/>
      <c r="M444" s="51"/>
      <c r="N444" s="51"/>
      <c r="O444" s="51"/>
      <c r="P444" s="54"/>
    </row>
    <row r="445" spans="1:16" x14ac:dyDescent="0.25">
      <c r="A445" s="43"/>
      <c r="B445" s="66"/>
      <c r="C445" s="55"/>
      <c r="D445" s="55"/>
      <c r="E445" s="55"/>
      <c r="F445" s="55"/>
      <c r="G445" s="55"/>
      <c r="H445" s="55"/>
      <c r="I445" s="55"/>
      <c r="J445" s="55"/>
      <c r="K445" s="55"/>
      <c r="L445" s="55"/>
      <c r="M445" s="55"/>
      <c r="N445" s="55"/>
      <c r="O445" s="55"/>
      <c r="P445" s="56"/>
    </row>
    <row r="447" spans="1:16" x14ac:dyDescent="0.25">
      <c r="B447" s="29" t="s">
        <v>94</v>
      </c>
    </row>
    <row r="448" spans="1:16" x14ac:dyDescent="0.25">
      <c r="B448" s="67" t="s">
        <v>426</v>
      </c>
      <c r="C448" s="62"/>
      <c r="D448" s="62"/>
      <c r="E448" s="62"/>
      <c r="F448" s="62"/>
      <c r="G448" s="62"/>
      <c r="H448" s="62"/>
      <c r="I448" s="62"/>
      <c r="J448" s="62"/>
      <c r="K448" s="62"/>
      <c r="L448" s="62"/>
      <c r="M448" s="62"/>
      <c r="N448" s="62"/>
      <c r="O448" s="62"/>
      <c r="P448" s="60"/>
    </row>
    <row r="449" spans="2:16" x14ac:dyDescent="0.25">
      <c r="B449" s="68"/>
      <c r="C449" s="51" t="s">
        <v>95</v>
      </c>
      <c r="D449" s="51"/>
      <c r="E449" s="51"/>
      <c r="F449" s="51"/>
      <c r="G449" s="51"/>
      <c r="H449" s="51"/>
      <c r="I449" s="51"/>
      <c r="J449" s="51"/>
      <c r="K449" s="51"/>
      <c r="L449" s="51"/>
      <c r="M449" s="51"/>
      <c r="N449" s="51"/>
      <c r="O449" s="51"/>
      <c r="P449" s="54"/>
    </row>
    <row r="450" spans="2:16" x14ac:dyDescent="0.25">
      <c r="B450" s="68"/>
      <c r="C450" s="64" t="s">
        <v>96</v>
      </c>
      <c r="D450" s="51"/>
      <c r="E450" s="51"/>
      <c r="F450" s="51"/>
      <c r="G450" s="51"/>
      <c r="H450" s="51"/>
      <c r="I450" s="51"/>
      <c r="J450" s="51"/>
      <c r="K450" s="51"/>
      <c r="L450" s="51"/>
      <c r="M450" s="51"/>
      <c r="N450" s="51"/>
      <c r="O450" s="51"/>
      <c r="P450" s="54"/>
    </row>
    <row r="451" spans="2:16" x14ac:dyDescent="0.25">
      <c r="B451" s="68"/>
      <c r="C451" s="64" t="s">
        <v>97</v>
      </c>
      <c r="D451" s="51"/>
      <c r="E451" s="51"/>
      <c r="F451" s="51"/>
      <c r="G451" s="51"/>
      <c r="H451" s="51"/>
      <c r="I451" s="51"/>
      <c r="J451" s="51"/>
      <c r="K451" s="51"/>
      <c r="L451" s="51"/>
      <c r="M451" s="51"/>
      <c r="N451" s="51"/>
      <c r="O451" s="51"/>
      <c r="P451" s="54"/>
    </row>
    <row r="452" spans="2:16" x14ac:dyDescent="0.25">
      <c r="B452" s="68"/>
      <c r="C452" s="64" t="s">
        <v>98</v>
      </c>
      <c r="D452" s="51"/>
      <c r="E452" s="51"/>
      <c r="F452" s="51"/>
      <c r="G452" s="51"/>
      <c r="H452" s="51"/>
      <c r="I452" s="51"/>
      <c r="J452" s="51"/>
      <c r="K452" s="51"/>
      <c r="L452" s="51"/>
      <c r="M452" s="51"/>
      <c r="N452" s="51"/>
      <c r="O452" s="51"/>
      <c r="P452" s="54"/>
    </row>
    <row r="453" spans="2:16" x14ac:dyDescent="0.25">
      <c r="B453" s="68"/>
      <c r="C453" s="64" t="s">
        <v>99</v>
      </c>
      <c r="D453" s="51"/>
      <c r="E453" s="51"/>
      <c r="F453" s="51"/>
      <c r="G453" s="51"/>
      <c r="H453" s="51"/>
      <c r="I453" s="51"/>
      <c r="J453" s="51"/>
      <c r="K453" s="51"/>
      <c r="L453" s="51"/>
      <c r="M453" s="51"/>
      <c r="N453" s="51"/>
      <c r="O453" s="51"/>
      <c r="P453" s="54"/>
    </row>
    <row r="454" spans="2:16" x14ac:dyDescent="0.25">
      <c r="B454" s="68"/>
      <c r="C454" s="64" t="s">
        <v>100</v>
      </c>
      <c r="D454" s="51"/>
      <c r="E454" s="51"/>
      <c r="F454" s="51"/>
      <c r="G454" s="51"/>
      <c r="H454" s="51"/>
      <c r="I454" s="51"/>
      <c r="J454" s="51"/>
      <c r="K454" s="51"/>
      <c r="L454" s="51"/>
      <c r="M454" s="51"/>
      <c r="N454" s="51"/>
      <c r="O454" s="51"/>
      <c r="P454" s="54"/>
    </row>
    <row r="455" spans="2:16" x14ac:dyDescent="0.25">
      <c r="B455" s="37" t="s">
        <v>46</v>
      </c>
      <c r="C455" s="51"/>
      <c r="D455" s="51"/>
      <c r="E455" s="51"/>
      <c r="F455" s="51"/>
      <c r="G455" s="51"/>
      <c r="H455" s="51"/>
      <c r="I455" s="51"/>
      <c r="J455" s="51"/>
      <c r="K455" s="51"/>
      <c r="L455" s="51"/>
      <c r="M455" s="51"/>
      <c r="N455" s="51"/>
      <c r="O455" s="51"/>
      <c r="P455" s="54"/>
    </row>
    <row r="456" spans="2:16" x14ac:dyDescent="0.25">
      <c r="B456" s="40" t="s">
        <v>377</v>
      </c>
      <c r="C456" s="55"/>
      <c r="D456" s="55"/>
      <c r="E456" s="55"/>
      <c r="F456" s="55"/>
      <c r="G456" s="55"/>
      <c r="H456" s="55"/>
      <c r="I456" s="55"/>
      <c r="J456" s="55"/>
      <c r="K456" s="55"/>
      <c r="L456" s="55"/>
      <c r="M456" s="55"/>
      <c r="N456" s="55"/>
      <c r="O456" s="55"/>
      <c r="P456" s="56"/>
    </row>
    <row r="458" spans="2:16" x14ac:dyDescent="0.25">
      <c r="B458" s="29" t="s">
        <v>101</v>
      </c>
    </row>
    <row r="459" spans="2:16" x14ac:dyDescent="0.25">
      <c r="B459" s="348" t="s">
        <v>102</v>
      </c>
      <c r="C459" s="349"/>
      <c r="D459" s="349"/>
      <c r="E459" s="349"/>
      <c r="F459" s="349"/>
      <c r="G459" s="349"/>
      <c r="H459" s="349"/>
      <c r="I459" s="349"/>
      <c r="J459" s="349"/>
      <c r="K459" s="349"/>
      <c r="L459" s="349"/>
      <c r="M459" s="349"/>
      <c r="N459" s="349"/>
      <c r="O459" s="349"/>
      <c r="P459" s="350"/>
    </row>
    <row r="460" spans="2:16" x14ac:dyDescent="0.25">
      <c r="B460" s="351"/>
      <c r="C460" s="352"/>
      <c r="D460" s="352"/>
      <c r="E460" s="352"/>
      <c r="F460" s="352"/>
      <c r="G460" s="352"/>
      <c r="H460" s="352"/>
      <c r="I460" s="352"/>
      <c r="J460" s="352"/>
      <c r="K460" s="352"/>
      <c r="L460" s="352"/>
      <c r="M460" s="352"/>
      <c r="N460" s="352"/>
      <c r="O460" s="352"/>
      <c r="P460" s="353"/>
    </row>
    <row r="461" spans="2:16" x14ac:dyDescent="0.25">
      <c r="B461" s="50"/>
      <c r="C461" s="69" t="s">
        <v>103</v>
      </c>
      <c r="D461" s="51"/>
      <c r="E461" s="51"/>
      <c r="F461" s="51"/>
      <c r="G461" s="51"/>
      <c r="H461" s="51"/>
      <c r="I461" s="51"/>
      <c r="J461" s="51"/>
      <c r="K461" s="51"/>
      <c r="L461" s="51"/>
      <c r="M461" s="51"/>
      <c r="N461" s="51"/>
      <c r="O461" s="51"/>
      <c r="P461" s="54"/>
    </row>
    <row r="462" spans="2:16" x14ac:dyDescent="0.25">
      <c r="B462" s="50"/>
      <c r="C462" s="69" t="s">
        <v>104</v>
      </c>
      <c r="D462" s="51"/>
      <c r="E462" s="51"/>
      <c r="F462" s="51"/>
      <c r="G462" s="51"/>
      <c r="H462" s="51"/>
      <c r="I462" s="51"/>
      <c r="J462" s="51"/>
      <c r="K462" s="51"/>
      <c r="L462" s="51"/>
      <c r="M462" s="51"/>
      <c r="N462" s="51"/>
      <c r="O462" s="51"/>
      <c r="P462" s="54"/>
    </row>
    <row r="463" spans="2:16" ht="6.75" customHeight="1" x14ac:dyDescent="0.25">
      <c r="B463" s="50"/>
      <c r="C463" s="51"/>
      <c r="D463" s="51"/>
      <c r="E463" s="51"/>
      <c r="F463" s="51"/>
      <c r="G463" s="51"/>
      <c r="H463" s="51"/>
      <c r="I463" s="51"/>
      <c r="J463" s="51"/>
      <c r="K463" s="51"/>
      <c r="L463" s="51"/>
      <c r="M463" s="51"/>
      <c r="N463" s="51"/>
      <c r="O463" s="51"/>
      <c r="P463" s="54"/>
    </row>
    <row r="464" spans="2:16" x14ac:dyDescent="0.25">
      <c r="B464" s="50"/>
      <c r="C464" s="70"/>
      <c r="D464" s="70" t="s">
        <v>105</v>
      </c>
      <c r="E464" s="51"/>
      <c r="F464" s="51"/>
      <c r="G464" s="51"/>
      <c r="H464" s="51"/>
      <c r="I464" s="51"/>
      <c r="J464" s="51"/>
      <c r="K464" s="51"/>
      <c r="L464" s="51"/>
      <c r="M464" s="51"/>
      <c r="N464" s="51"/>
      <c r="O464" s="51"/>
      <c r="P464" s="54"/>
    </row>
    <row r="465" spans="2:16" x14ac:dyDescent="0.25">
      <c r="B465" s="50"/>
      <c r="C465" s="70"/>
      <c r="D465" s="70" t="s">
        <v>106</v>
      </c>
      <c r="E465" s="51"/>
      <c r="F465" s="51"/>
      <c r="G465" s="51"/>
      <c r="H465" s="51"/>
      <c r="I465" s="51"/>
      <c r="J465" s="51"/>
      <c r="K465" s="51"/>
      <c r="L465" s="51"/>
      <c r="M465" s="51"/>
      <c r="N465" s="51"/>
      <c r="O465" s="51"/>
      <c r="P465" s="54"/>
    </row>
    <row r="466" spans="2:16" x14ac:dyDescent="0.25">
      <c r="B466" s="50"/>
      <c r="C466" s="70"/>
      <c r="D466" s="70" t="s">
        <v>107</v>
      </c>
      <c r="E466" s="51"/>
      <c r="F466" s="51"/>
      <c r="G466" s="51"/>
      <c r="H466" s="51"/>
      <c r="I466" s="51"/>
      <c r="J466" s="51"/>
      <c r="K466" s="51"/>
      <c r="L466" s="51"/>
      <c r="M466" s="51"/>
      <c r="N466" s="51"/>
      <c r="O466" s="51"/>
      <c r="P466" s="54"/>
    </row>
    <row r="467" spans="2:16" x14ac:dyDescent="0.25">
      <c r="B467" s="50"/>
      <c r="C467" s="70"/>
      <c r="D467" s="70" t="s">
        <v>108</v>
      </c>
      <c r="E467" s="51"/>
      <c r="F467" s="51"/>
      <c r="G467" s="51"/>
      <c r="H467" s="51"/>
      <c r="I467" s="51"/>
      <c r="J467" s="51"/>
      <c r="K467" s="51"/>
      <c r="L467" s="51"/>
      <c r="M467" s="51"/>
      <c r="N467" s="51"/>
      <c r="O467" s="51"/>
      <c r="P467" s="54"/>
    </row>
    <row r="468" spans="2:16" x14ac:dyDescent="0.25">
      <c r="B468" s="37" t="s">
        <v>56</v>
      </c>
      <c r="C468" s="51"/>
      <c r="D468" s="51"/>
      <c r="E468" s="51"/>
      <c r="F468" s="51"/>
      <c r="G468" s="51"/>
      <c r="H468" s="51"/>
      <c r="I468" s="51"/>
      <c r="J468" s="51"/>
      <c r="K468" s="51"/>
      <c r="L468" s="51"/>
      <c r="M468" s="51"/>
      <c r="N468" s="51"/>
      <c r="O468" s="51"/>
      <c r="P468" s="54"/>
    </row>
    <row r="469" spans="2:16" x14ac:dyDescent="0.25">
      <c r="B469" s="40" t="s">
        <v>48</v>
      </c>
      <c r="C469" s="55"/>
      <c r="D469" s="55"/>
      <c r="E469" s="55"/>
      <c r="F469" s="55"/>
      <c r="G469" s="55"/>
      <c r="H469" s="55"/>
      <c r="I469" s="55"/>
      <c r="J469" s="55"/>
      <c r="K469" s="55"/>
      <c r="L469" s="55"/>
      <c r="M469" s="55"/>
      <c r="N469" s="55"/>
      <c r="O469" s="55"/>
      <c r="P469" s="56"/>
    </row>
  </sheetData>
  <sheetProtection algorithmName="SHA-512" hashValue="Mp1uPkqWyf55SJhckEfKPoc5s1abFW456QvDUOXfJySnMSO4J8bQzQwgUOfffM3nwUohLxwe9MxHueVlKO2lhw==" saltValue="VaHTYS+iTi2XCPgynGGssQ==" spinCount="100000" sheet="1" objects="1" scenarios="1" selectLockedCells="1"/>
  <mergeCells count="60">
    <mergeCell ref="C175:J175"/>
    <mergeCell ref="C211:J211"/>
    <mergeCell ref="C219:J219"/>
    <mergeCell ref="C228:J228"/>
    <mergeCell ref="C14:J14"/>
    <mergeCell ref="C107:J107"/>
    <mergeCell ref="C112:J112"/>
    <mergeCell ref="C118:J118"/>
    <mergeCell ref="C182:J184"/>
    <mergeCell ref="C176:J177"/>
    <mergeCell ref="C189:J189"/>
    <mergeCell ref="C161:J161"/>
    <mergeCell ref="C162:J164"/>
    <mergeCell ref="C169:J170"/>
    <mergeCell ref="C94:J94"/>
    <mergeCell ref="C95:L95"/>
    <mergeCell ref="B402:P403"/>
    <mergeCell ref="B459:P460"/>
    <mergeCell ref="B263:N263"/>
    <mergeCell ref="B282:N285"/>
    <mergeCell ref="B321:F325"/>
    <mergeCell ref="B334:P335"/>
    <mergeCell ref="B353:P354"/>
    <mergeCell ref="B390:P391"/>
    <mergeCell ref="B429:K430"/>
    <mergeCell ref="M429:P430"/>
    <mergeCell ref="D74:J74"/>
    <mergeCell ref="C83:J83"/>
    <mergeCell ref="C37:J37"/>
    <mergeCell ref="C13:J13"/>
    <mergeCell ref="C19:J19"/>
    <mergeCell ref="C26:J26"/>
    <mergeCell ref="B6:M6"/>
    <mergeCell ref="C8:J8"/>
    <mergeCell ref="B10:M10"/>
    <mergeCell ref="B33:M33"/>
    <mergeCell ref="C69:J70"/>
    <mergeCell ref="C20:J21"/>
    <mergeCell ref="C36:J36"/>
    <mergeCell ref="C42:J42"/>
    <mergeCell ref="C49:J49"/>
    <mergeCell ref="C142:J143"/>
    <mergeCell ref="C153:J153"/>
    <mergeCell ref="C154:J155"/>
    <mergeCell ref="C101:J102"/>
    <mergeCell ref="C100:J100"/>
    <mergeCell ref="C113:J113"/>
    <mergeCell ref="C141:J141"/>
    <mergeCell ref="B138:M138"/>
    <mergeCell ref="C148:J148"/>
    <mergeCell ref="B91:M91"/>
    <mergeCell ref="C84:J84"/>
    <mergeCell ref="C125:J125"/>
    <mergeCell ref="C119:J119"/>
    <mergeCell ref="D71:J71"/>
    <mergeCell ref="E261:J261"/>
    <mergeCell ref="K288:N288"/>
    <mergeCell ref="K290:N294"/>
    <mergeCell ref="C212:L213"/>
    <mergeCell ref="C220:J222"/>
  </mergeCells>
  <hyperlinks>
    <hyperlink ref="E261"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Q13"/>
  <sheetViews>
    <sheetView workbookViewId="0">
      <selection activeCell="F22" sqref="F22"/>
    </sheetView>
  </sheetViews>
  <sheetFormatPr baseColWidth="10" defaultRowHeight="15" x14ac:dyDescent="0.25"/>
  <cols>
    <col min="1" max="1" width="3.42578125" style="9" customWidth="1"/>
    <col min="2" max="2" width="11.42578125" style="9"/>
    <col min="3" max="3" width="3" style="9" customWidth="1"/>
    <col min="4" max="4" width="13.42578125" style="9" customWidth="1"/>
    <col min="5" max="5" width="3.140625" style="9" customWidth="1"/>
    <col min="6" max="6" width="13.85546875" style="9" customWidth="1"/>
    <col min="7" max="16384" width="11.42578125" style="9"/>
  </cols>
  <sheetData>
    <row r="6" spans="2:17" ht="23.25" customHeight="1" x14ac:dyDescent="0.25">
      <c r="B6" s="371" t="s">
        <v>291</v>
      </c>
      <c r="C6" s="371"/>
      <c r="D6" s="371"/>
      <c r="E6" s="371"/>
      <c r="F6" s="371"/>
      <c r="G6" s="371"/>
      <c r="H6" s="371"/>
      <c r="I6" s="371"/>
      <c r="J6" s="371"/>
      <c r="K6" s="371"/>
      <c r="L6" s="371"/>
      <c r="M6" s="371"/>
      <c r="N6" s="371"/>
      <c r="O6" s="371"/>
      <c r="P6" s="371"/>
      <c r="Q6" s="371"/>
    </row>
    <row r="8" spans="2:17" ht="33.75" customHeight="1" x14ac:dyDescent="0.25">
      <c r="D8" s="189" t="s">
        <v>223</v>
      </c>
      <c r="F8" s="189" t="s">
        <v>219</v>
      </c>
    </row>
    <row r="9" spans="2:17" x14ac:dyDescent="0.25">
      <c r="B9" s="192" t="s">
        <v>220</v>
      </c>
      <c r="C9" s="188"/>
      <c r="D9" s="190">
        <f>'Puntuación vbles'!L8</f>
        <v>96</v>
      </c>
      <c r="E9" s="188"/>
      <c r="F9" s="190">
        <v>28</v>
      </c>
    </row>
    <row r="10" spans="2:17" x14ac:dyDescent="0.25">
      <c r="B10" s="188"/>
      <c r="C10" s="188"/>
      <c r="D10" s="188"/>
      <c r="E10" s="188"/>
      <c r="F10" s="188"/>
    </row>
    <row r="11" spans="2:17" x14ac:dyDescent="0.25">
      <c r="B11" s="193" t="s">
        <v>221</v>
      </c>
      <c r="C11" s="188"/>
      <c r="D11" s="196">
        <v>27</v>
      </c>
      <c r="E11" s="188"/>
      <c r="F11" s="191">
        <v>16</v>
      </c>
    </row>
    <row r="12" spans="2:17" x14ac:dyDescent="0.25">
      <c r="B12" s="188"/>
      <c r="C12" s="188"/>
      <c r="D12" s="188"/>
      <c r="E12" s="188"/>
      <c r="F12" s="188"/>
    </row>
    <row r="13" spans="2:17" x14ac:dyDescent="0.25">
      <c r="B13" s="194" t="s">
        <v>222</v>
      </c>
      <c r="C13" s="188"/>
      <c r="D13" s="195">
        <v>15</v>
      </c>
      <c r="E13" s="188"/>
      <c r="F13" s="195">
        <v>0</v>
      </c>
    </row>
  </sheetData>
  <sheetProtection algorithmName="SHA-512" hashValue="VxErAwaGIWsdkIEevt0zLiwqraTXXjH8WZUiys5cC9JVX2uthENs0pyOdoWxeueaP8huHGVDk+h0enJLLt9pMA==" saltValue="aEFVLyQUoLIl2Jm++jscYw==" spinCount="100000" sheet="1" objects="1" scenarios="1" selectLockedCells="1"/>
  <mergeCells count="1">
    <mergeCell ref="B6:Q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448"/>
  <sheetViews>
    <sheetView showGridLines="0" zoomScale="85" zoomScaleNormal="85" workbookViewId="0"/>
  </sheetViews>
  <sheetFormatPr baseColWidth="10" defaultRowHeight="15" x14ac:dyDescent="0.25"/>
  <cols>
    <col min="1" max="1" width="2.85546875" style="94" customWidth="1"/>
    <col min="2" max="2" width="0.42578125" style="94" customWidth="1"/>
    <col min="3" max="3" width="6.28515625" style="94" customWidth="1"/>
    <col min="4" max="4" width="2.28515625" style="2" customWidth="1"/>
    <col min="5" max="5" width="12.85546875" style="94" customWidth="1"/>
    <col min="6" max="6" width="29.7109375" style="94" customWidth="1"/>
    <col min="7" max="7" width="3.5703125" style="94" customWidth="1"/>
    <col min="8" max="8" width="17.85546875" style="94" customWidth="1"/>
    <col min="9" max="9" width="5" style="94" customWidth="1"/>
    <col min="10" max="10" width="0.85546875" style="94" customWidth="1"/>
    <col min="11" max="11" width="108.7109375" style="94" customWidth="1"/>
    <col min="12" max="12" width="1.5703125" style="94" customWidth="1"/>
    <col min="13" max="13" width="9.7109375" style="94" customWidth="1"/>
    <col min="14" max="14" width="8.7109375" style="94" customWidth="1"/>
    <col min="15" max="15" width="0.28515625" style="94" customWidth="1"/>
    <col min="16" max="16" width="11" style="94" customWidth="1"/>
    <col min="17" max="17" width="11.7109375" style="94" customWidth="1"/>
    <col min="18" max="16384" width="11.42578125" style="94"/>
  </cols>
  <sheetData>
    <row r="1" spans="2:17" x14ac:dyDescent="0.25">
      <c r="F1" s="150"/>
    </row>
    <row r="4" spans="2:17" x14ac:dyDescent="0.25">
      <c r="E4" s="95"/>
    </row>
    <row r="5" spans="2:17" ht="14.25" customHeight="1" x14ac:dyDescent="0.25"/>
    <row r="6" spans="2:17" ht="22.5" customHeight="1" x14ac:dyDescent="0.25">
      <c r="C6" s="371" t="s">
        <v>290</v>
      </c>
      <c r="D6" s="371"/>
      <c r="E6" s="371"/>
      <c r="F6" s="371"/>
      <c r="G6" s="371"/>
      <c r="H6" s="371"/>
      <c r="I6" s="371"/>
      <c r="J6" s="371"/>
      <c r="K6" s="371"/>
      <c r="L6" s="371"/>
      <c r="M6" s="371"/>
      <c r="N6" s="371"/>
      <c r="O6" s="371"/>
      <c r="P6" s="371"/>
      <c r="Q6" s="371"/>
    </row>
    <row r="7" spans="2:17" ht="7.5" customHeight="1" x14ac:dyDescent="0.25">
      <c r="B7" s="2"/>
      <c r="C7" s="2"/>
      <c r="E7" s="2"/>
      <c r="F7" s="2"/>
      <c r="G7" s="2"/>
      <c r="H7" s="2"/>
      <c r="I7" s="2"/>
      <c r="J7" s="2"/>
    </row>
    <row r="8" spans="2:17" x14ac:dyDescent="0.25">
      <c r="C8" s="171" t="s">
        <v>390</v>
      </c>
      <c r="D8" s="94"/>
    </row>
    <row r="9" spans="2:17" ht="7.5" customHeight="1" x14ac:dyDescent="0.25">
      <c r="B9" s="2"/>
      <c r="C9" s="2"/>
      <c r="E9" s="2"/>
      <c r="F9" s="2"/>
      <c r="G9" s="2"/>
      <c r="H9" s="2"/>
      <c r="I9" s="2"/>
      <c r="J9" s="2"/>
    </row>
    <row r="10" spans="2:17" x14ac:dyDescent="0.25">
      <c r="B10" s="2"/>
      <c r="C10" s="388" t="s">
        <v>262</v>
      </c>
      <c r="D10" s="388"/>
      <c r="E10" s="389"/>
      <c r="F10" s="214"/>
      <c r="G10" s="2"/>
      <c r="H10" s="2"/>
      <c r="I10" s="2"/>
      <c r="J10" s="2"/>
    </row>
    <row r="11" spans="2:17" ht="8.25" customHeight="1" x14ac:dyDescent="0.25">
      <c r="B11" s="2"/>
      <c r="C11" s="2"/>
      <c r="E11" s="2"/>
      <c r="F11" s="2"/>
      <c r="G11" s="2"/>
      <c r="H11" s="2"/>
      <c r="I11" s="2"/>
      <c r="J11" s="2"/>
    </row>
    <row r="12" spans="2:17" x14ac:dyDescent="0.25">
      <c r="B12" s="2"/>
      <c r="C12" s="388" t="s">
        <v>155</v>
      </c>
      <c r="D12" s="388"/>
      <c r="E12" s="389"/>
      <c r="F12" s="385"/>
      <c r="G12" s="386"/>
      <c r="H12" s="386"/>
      <c r="I12" s="387"/>
      <c r="J12" s="212"/>
    </row>
    <row r="13" spans="2:17" ht="8.25" customHeight="1" x14ac:dyDescent="0.25">
      <c r="B13" s="2"/>
      <c r="C13" s="2"/>
      <c r="E13" s="2"/>
      <c r="F13" s="2"/>
      <c r="G13" s="2"/>
      <c r="H13" s="2"/>
      <c r="I13" s="2"/>
      <c r="J13" s="2"/>
    </row>
    <row r="14" spans="2:17" x14ac:dyDescent="0.25">
      <c r="B14" s="2"/>
      <c r="C14" s="388" t="s">
        <v>156</v>
      </c>
      <c r="D14" s="388"/>
      <c r="E14" s="389"/>
      <c r="F14" s="385"/>
      <c r="G14" s="386"/>
      <c r="H14" s="386"/>
      <c r="I14" s="387"/>
      <c r="J14" s="212"/>
    </row>
    <row r="15" spans="2:17" ht="8.25" customHeight="1" x14ac:dyDescent="0.25">
      <c r="B15" s="2"/>
      <c r="C15" s="2"/>
      <c r="E15" s="2"/>
      <c r="F15" s="2"/>
      <c r="G15" s="2"/>
      <c r="H15" s="2"/>
      <c r="I15" s="2"/>
      <c r="J15" s="2"/>
    </row>
    <row r="16" spans="2:17" x14ac:dyDescent="0.25">
      <c r="B16" s="2"/>
      <c r="C16" s="388" t="s">
        <v>167</v>
      </c>
      <c r="D16" s="388"/>
      <c r="E16" s="389"/>
      <c r="F16" s="215"/>
      <c r="G16" s="2"/>
      <c r="H16" s="172" t="s">
        <v>168</v>
      </c>
      <c r="I16" s="216" t="str">
        <f ca="1">IF('Modelo Estratificación_P1'!F16="","",INT(YEARFRAC(F16,TODAY())))</f>
        <v/>
      </c>
      <c r="J16" s="213"/>
    </row>
    <row r="17" spans="2:17" x14ac:dyDescent="0.25">
      <c r="B17" s="2"/>
      <c r="C17" s="2"/>
      <c r="E17" s="2"/>
      <c r="F17" s="172" t="s">
        <v>285</v>
      </c>
      <c r="G17" s="2"/>
      <c r="H17" s="2"/>
      <c r="I17" s="2"/>
      <c r="J17" s="2"/>
    </row>
    <row r="18" spans="2:17" x14ac:dyDescent="0.25">
      <c r="B18" s="2"/>
      <c r="C18" s="2"/>
      <c r="E18" s="173" t="s">
        <v>143</v>
      </c>
      <c r="F18" s="214"/>
      <c r="J18" s="212"/>
    </row>
    <row r="19" spans="2:17" ht="8.25" customHeight="1" x14ac:dyDescent="0.25">
      <c r="B19" s="2"/>
      <c r="C19" s="2"/>
      <c r="E19" s="2"/>
      <c r="F19" s="2"/>
      <c r="G19" s="2"/>
      <c r="H19" s="2"/>
      <c r="I19" s="2"/>
      <c r="J19" s="2"/>
    </row>
    <row r="20" spans="2:17" ht="11.25" customHeight="1" x14ac:dyDescent="0.25">
      <c r="B20" s="2"/>
      <c r="C20" s="2"/>
      <c r="E20" s="2"/>
      <c r="F20" s="2"/>
      <c r="G20" s="2"/>
      <c r="H20" s="2"/>
      <c r="I20" s="2"/>
      <c r="J20" s="2"/>
    </row>
    <row r="21" spans="2:17" ht="11.25" customHeight="1" x14ac:dyDescent="0.25">
      <c r="B21" s="2"/>
      <c r="C21" s="2"/>
      <c r="E21" s="2"/>
      <c r="F21" s="2"/>
      <c r="G21" s="2"/>
      <c r="H21" s="2"/>
      <c r="I21" s="2"/>
      <c r="J21" s="2"/>
    </row>
    <row r="22" spans="2:17" ht="19.5" customHeight="1" x14ac:dyDescent="0.25">
      <c r="C22" s="154" t="s">
        <v>359</v>
      </c>
      <c r="D22" s="155"/>
      <c r="E22" s="154"/>
      <c r="F22" s="154"/>
      <c r="G22" s="154"/>
      <c r="H22" s="154"/>
      <c r="I22" s="154"/>
      <c r="J22" s="154"/>
      <c r="K22" s="154"/>
    </row>
    <row r="24" spans="2:17" x14ac:dyDescent="0.25">
      <c r="C24" s="382" t="s">
        <v>463</v>
      </c>
      <c r="D24" s="383"/>
      <c r="E24" s="383"/>
      <c r="F24" s="383"/>
      <c r="G24" s="383"/>
      <c r="H24" s="383"/>
      <c r="I24" s="383"/>
      <c r="J24" s="383"/>
      <c r="K24" s="383"/>
      <c r="L24" s="383"/>
      <c r="M24" s="383"/>
      <c r="N24" s="383"/>
      <c r="O24" s="383"/>
      <c r="P24" s="383"/>
      <c r="Q24" s="384"/>
    </row>
    <row r="25" spans="2:17" ht="7.5" customHeight="1" x14ac:dyDescent="0.25"/>
    <row r="26" spans="2:17" x14ac:dyDescent="0.25">
      <c r="C26" s="96"/>
      <c r="D26" s="97"/>
      <c r="E26" s="97"/>
      <c r="F26" s="97"/>
      <c r="G26" s="97"/>
      <c r="H26" s="97"/>
      <c r="I26" s="97"/>
      <c r="J26" s="97"/>
      <c r="K26" s="97"/>
      <c r="L26" s="97"/>
      <c r="M26" s="97"/>
      <c r="N26" s="97"/>
      <c r="O26" s="97"/>
      <c r="P26" s="97"/>
      <c r="Q26" s="98"/>
    </row>
    <row r="27" spans="2:17" x14ac:dyDescent="0.25">
      <c r="C27" s="99"/>
      <c r="D27" s="100"/>
      <c r="E27" s="379" t="s">
        <v>109</v>
      </c>
      <c r="F27" s="380"/>
      <c r="G27" s="380"/>
      <c r="H27" s="381"/>
      <c r="I27" s="100"/>
      <c r="J27" s="100"/>
      <c r="K27" s="100"/>
      <c r="L27" s="100"/>
      <c r="M27" s="100"/>
      <c r="N27" s="100"/>
      <c r="O27" s="100"/>
      <c r="P27" s="100"/>
      <c r="Q27" s="101"/>
    </row>
    <row r="28" spans="2:17" x14ac:dyDescent="0.25">
      <c r="C28" s="99"/>
      <c r="D28" s="100"/>
      <c r="E28" s="138" t="s">
        <v>14</v>
      </c>
      <c r="F28" s="138"/>
      <c r="G28" s="138"/>
      <c r="H28" s="138"/>
      <c r="I28" s="100"/>
      <c r="J28" s="100"/>
      <c r="K28" s="71"/>
      <c r="L28" s="100"/>
      <c r="M28" s="100"/>
      <c r="N28" s="100"/>
      <c r="O28" s="100"/>
      <c r="P28" s="100"/>
      <c r="Q28" s="101"/>
    </row>
    <row r="29" spans="2:17" x14ac:dyDescent="0.25">
      <c r="C29" s="99"/>
      <c r="D29" s="100"/>
      <c r="E29" s="100"/>
      <c r="F29" s="100"/>
      <c r="G29" s="100"/>
      <c r="H29" s="100"/>
      <c r="I29" s="100"/>
      <c r="J29" s="100"/>
      <c r="K29" s="100"/>
      <c r="L29" s="100"/>
      <c r="M29" s="100"/>
      <c r="N29" s="100"/>
      <c r="O29" s="100"/>
      <c r="P29" s="100"/>
      <c r="Q29" s="101"/>
    </row>
    <row r="30" spans="2:17" x14ac:dyDescent="0.25">
      <c r="C30" s="99"/>
      <c r="D30" s="100"/>
      <c r="E30" s="379" t="s">
        <v>159</v>
      </c>
      <c r="F30" s="380"/>
      <c r="G30" s="380"/>
      <c r="H30" s="381"/>
      <c r="I30" s="100"/>
      <c r="J30" s="100"/>
      <c r="K30" s="100"/>
      <c r="L30" s="100"/>
      <c r="M30" s="100"/>
      <c r="N30" s="100"/>
      <c r="O30" s="100"/>
      <c r="P30" s="100"/>
      <c r="Q30" s="101"/>
    </row>
    <row r="31" spans="2:17" x14ac:dyDescent="0.25">
      <c r="C31" s="99"/>
      <c r="D31" s="100"/>
      <c r="E31" s="138" t="s">
        <v>158</v>
      </c>
      <c r="F31" s="105"/>
      <c r="G31" s="105"/>
      <c r="H31" s="105"/>
      <c r="I31" s="100"/>
      <c r="J31" s="100"/>
      <c r="K31" s="100"/>
      <c r="L31" s="100"/>
      <c r="M31" s="158"/>
      <c r="N31" s="159" t="s">
        <v>194</v>
      </c>
      <c r="O31" s="159"/>
      <c r="P31" s="158" t="s">
        <v>366</v>
      </c>
      <c r="Q31" s="101"/>
    </row>
    <row r="32" spans="2:17" ht="15" customHeight="1" x14ac:dyDescent="0.25">
      <c r="C32" s="106"/>
      <c r="D32" s="100"/>
      <c r="E32" s="373" t="s">
        <v>189</v>
      </c>
      <c r="F32" s="374"/>
      <c r="G32" s="374"/>
      <c r="H32" s="375"/>
      <c r="I32" s="100"/>
      <c r="J32" s="100"/>
      <c r="K32" s="71"/>
      <c r="L32" s="100"/>
      <c r="M32" s="161" t="s">
        <v>190</v>
      </c>
      <c r="N32" s="236"/>
      <c r="O32" s="158"/>
      <c r="P32" s="237" t="str">
        <f>IF(N33="","",((N33-N32)/N33)*100%)</f>
        <v/>
      </c>
      <c r="Q32" s="162"/>
    </row>
    <row r="33" spans="3:17" ht="15" customHeight="1" x14ac:dyDescent="0.25">
      <c r="C33" s="99"/>
      <c r="D33" s="100"/>
      <c r="E33" s="376"/>
      <c r="F33" s="377"/>
      <c r="G33" s="377"/>
      <c r="H33" s="378"/>
      <c r="I33" s="100"/>
      <c r="J33" s="100"/>
      <c r="K33" s="100"/>
      <c r="L33" s="100"/>
      <c r="M33" s="161" t="s">
        <v>191</v>
      </c>
      <c r="N33" s="236"/>
      <c r="O33" s="158"/>
      <c r="P33" s="281"/>
      <c r="Q33" s="282"/>
    </row>
    <row r="34" spans="3:17" x14ac:dyDescent="0.25">
      <c r="C34" s="99"/>
      <c r="D34" s="100"/>
      <c r="E34" s="100"/>
      <c r="F34" s="100"/>
      <c r="G34" s="100"/>
      <c r="H34" s="100"/>
      <c r="I34" s="100"/>
      <c r="J34" s="100"/>
      <c r="K34" s="100"/>
      <c r="L34" s="100"/>
      <c r="M34" s="158"/>
      <c r="N34" s="158"/>
      <c r="O34" s="158"/>
      <c r="P34" s="281"/>
      <c r="Q34" s="282"/>
    </row>
    <row r="35" spans="3:17" x14ac:dyDescent="0.25">
      <c r="C35" s="99"/>
      <c r="D35" s="100"/>
      <c r="E35" s="379" t="s">
        <v>110</v>
      </c>
      <c r="F35" s="380"/>
      <c r="G35" s="380"/>
      <c r="H35" s="381"/>
      <c r="I35" s="100"/>
      <c r="J35" s="100"/>
      <c r="K35" s="71"/>
      <c r="L35" s="100"/>
      <c r="M35" s="390" t="s">
        <v>367</v>
      </c>
      <c r="N35" s="391"/>
      <c r="O35" s="391"/>
      <c r="P35" s="391"/>
      <c r="Q35" s="392"/>
    </row>
    <row r="36" spans="3:17" x14ac:dyDescent="0.25">
      <c r="C36" s="102"/>
      <c r="D36" s="103"/>
      <c r="E36" s="103"/>
      <c r="F36" s="103"/>
      <c r="G36" s="103"/>
      <c r="H36" s="103"/>
      <c r="I36" s="103"/>
      <c r="J36" s="103"/>
      <c r="K36" s="103"/>
      <c r="L36" s="103"/>
      <c r="M36" s="393"/>
      <c r="N36" s="393"/>
      <c r="O36" s="393"/>
      <c r="P36" s="393"/>
      <c r="Q36" s="394"/>
    </row>
    <row r="37" spans="3:17" ht="7.5" customHeight="1" x14ac:dyDescent="0.25"/>
    <row r="38" spans="3:17" x14ac:dyDescent="0.25">
      <c r="C38" s="382" t="s">
        <v>460</v>
      </c>
      <c r="D38" s="383"/>
      <c r="E38" s="383"/>
      <c r="F38" s="383"/>
      <c r="G38" s="383"/>
      <c r="H38" s="383"/>
      <c r="I38" s="383"/>
      <c r="J38" s="383"/>
      <c r="K38" s="383"/>
      <c r="L38" s="383"/>
      <c r="M38" s="383"/>
      <c r="N38" s="383"/>
      <c r="O38" s="383"/>
      <c r="P38" s="383"/>
      <c r="Q38" s="384"/>
    </row>
    <row r="40" spans="3:17" x14ac:dyDescent="0.25">
      <c r="C40" s="96"/>
      <c r="D40" s="97"/>
      <c r="E40" s="97"/>
      <c r="F40" s="97"/>
      <c r="G40" s="97"/>
      <c r="H40" s="97"/>
      <c r="I40" s="97"/>
      <c r="J40" s="97"/>
      <c r="K40" s="97"/>
      <c r="L40" s="97"/>
      <c r="M40" s="97"/>
      <c r="N40" s="97"/>
      <c r="O40" s="97"/>
      <c r="P40" s="97"/>
      <c r="Q40" s="98"/>
    </row>
    <row r="41" spans="3:17" ht="15" customHeight="1" x14ac:dyDescent="0.25">
      <c r="C41" s="99"/>
      <c r="D41" s="100"/>
      <c r="E41" s="379" t="s">
        <v>111</v>
      </c>
      <c r="F41" s="380"/>
      <c r="G41" s="380"/>
      <c r="H41" s="381"/>
      <c r="I41" s="100"/>
      <c r="J41" s="100"/>
      <c r="K41" s="100"/>
      <c r="L41" s="100"/>
      <c r="M41" s="100"/>
      <c r="N41" s="100"/>
      <c r="O41" s="100"/>
      <c r="P41" s="100"/>
      <c r="Q41" s="101"/>
    </row>
    <row r="42" spans="3:17" ht="8.25" customHeight="1" x14ac:dyDescent="0.25">
      <c r="C42" s="99"/>
      <c r="D42" s="100"/>
      <c r="E42" s="100"/>
      <c r="F42" s="100"/>
      <c r="G42" s="100"/>
      <c r="H42" s="100"/>
      <c r="I42" s="100"/>
      <c r="J42" s="100"/>
      <c r="K42" s="100"/>
      <c r="L42" s="100"/>
      <c r="M42" s="158"/>
      <c r="N42" s="158"/>
      <c r="O42" s="158"/>
      <c r="P42" s="281"/>
      <c r="Q42" s="282"/>
    </row>
    <row r="43" spans="3:17" ht="15" customHeight="1" x14ac:dyDescent="0.25">
      <c r="C43" s="99"/>
      <c r="D43" s="100"/>
      <c r="E43" s="373" t="s">
        <v>173</v>
      </c>
      <c r="F43" s="374"/>
      <c r="G43" s="374"/>
      <c r="H43" s="375"/>
      <c r="I43" s="100"/>
      <c r="J43" s="100"/>
      <c r="K43" s="71"/>
      <c r="L43" s="100"/>
      <c r="M43" s="100"/>
      <c r="N43" s="100"/>
      <c r="O43" s="100"/>
      <c r="P43" s="100"/>
      <c r="Q43" s="101"/>
    </row>
    <row r="44" spans="3:17" x14ac:dyDescent="0.25">
      <c r="C44" s="99"/>
      <c r="D44" s="100"/>
      <c r="E44" s="376"/>
      <c r="F44" s="377"/>
      <c r="G44" s="377"/>
      <c r="H44" s="378"/>
      <c r="I44" s="100"/>
      <c r="J44" s="100"/>
      <c r="K44" s="100"/>
      <c r="L44" s="100"/>
      <c r="M44" s="100"/>
      <c r="N44" s="100"/>
      <c r="O44" s="100"/>
      <c r="P44" s="100"/>
      <c r="Q44" s="101"/>
    </row>
    <row r="45" spans="3:17" x14ac:dyDescent="0.25">
      <c r="C45" s="99"/>
      <c r="D45" s="100"/>
      <c r="E45" s="100"/>
      <c r="F45" s="100"/>
      <c r="G45" s="100"/>
      <c r="H45" s="100"/>
      <c r="I45" s="100"/>
      <c r="J45" s="100"/>
      <c r="K45" s="100"/>
      <c r="L45" s="100"/>
      <c r="M45" s="100"/>
      <c r="N45" s="100"/>
      <c r="O45" s="100"/>
      <c r="P45" s="100"/>
      <c r="Q45" s="101"/>
    </row>
    <row r="46" spans="3:17" x14ac:dyDescent="0.25">
      <c r="C46" s="99"/>
      <c r="D46" s="100"/>
      <c r="E46" s="379" t="s">
        <v>112</v>
      </c>
      <c r="F46" s="380"/>
      <c r="G46" s="380"/>
      <c r="H46" s="381"/>
      <c r="I46" s="100"/>
      <c r="J46" s="100"/>
      <c r="K46" s="100"/>
      <c r="L46" s="100"/>
      <c r="M46" s="100"/>
      <c r="N46" s="100"/>
      <c r="O46" s="100"/>
      <c r="P46" s="100"/>
      <c r="Q46" s="101"/>
    </row>
    <row r="47" spans="3:17" ht="8.25" customHeight="1" x14ac:dyDescent="0.25">
      <c r="C47" s="99"/>
      <c r="D47" s="100"/>
      <c r="E47" s="100"/>
      <c r="F47" s="100"/>
      <c r="G47" s="100"/>
      <c r="H47" s="100"/>
      <c r="I47" s="100"/>
      <c r="J47" s="100"/>
      <c r="K47" s="100"/>
      <c r="L47" s="100"/>
      <c r="M47" s="158"/>
      <c r="N47" s="158"/>
      <c r="O47" s="158"/>
      <c r="P47" s="281"/>
      <c r="Q47" s="282"/>
    </row>
    <row r="48" spans="3:17" x14ac:dyDescent="0.25">
      <c r="C48" s="99"/>
      <c r="D48" s="100"/>
      <c r="E48" s="395" t="s">
        <v>174</v>
      </c>
      <c r="F48" s="396"/>
      <c r="G48" s="396"/>
      <c r="H48" s="397"/>
      <c r="I48" s="100"/>
      <c r="J48" s="100"/>
      <c r="K48" s="71"/>
      <c r="L48" s="100"/>
      <c r="M48" s="100"/>
      <c r="N48" s="100"/>
      <c r="O48" s="100"/>
      <c r="P48" s="100"/>
      <c r="Q48" s="101"/>
    </row>
    <row r="49" spans="3:17" x14ac:dyDescent="0.25">
      <c r="C49" s="99"/>
      <c r="D49" s="100"/>
      <c r="E49" s="100"/>
      <c r="F49" s="100"/>
      <c r="G49" s="100"/>
      <c r="H49" s="100"/>
      <c r="I49" s="100"/>
      <c r="J49" s="100"/>
      <c r="K49" s="100"/>
      <c r="L49" s="100"/>
      <c r="M49" s="100"/>
      <c r="N49" s="100"/>
      <c r="O49" s="100"/>
      <c r="P49" s="100"/>
      <c r="Q49" s="101"/>
    </row>
    <row r="50" spans="3:17" x14ac:dyDescent="0.25">
      <c r="C50" s="99"/>
      <c r="D50" s="100"/>
      <c r="E50" s="379" t="s">
        <v>20</v>
      </c>
      <c r="F50" s="380"/>
      <c r="G50" s="380"/>
      <c r="H50" s="381"/>
      <c r="I50" s="100"/>
      <c r="J50" s="100"/>
      <c r="K50" s="100"/>
      <c r="L50" s="100"/>
      <c r="M50" s="100"/>
      <c r="N50" s="100"/>
      <c r="O50" s="100"/>
      <c r="P50" s="100"/>
      <c r="Q50" s="101"/>
    </row>
    <row r="51" spans="3:17" ht="8.25" customHeight="1" x14ac:dyDescent="0.25">
      <c r="C51" s="99"/>
      <c r="D51" s="100"/>
      <c r="E51" s="100"/>
      <c r="F51" s="100"/>
      <c r="G51" s="100"/>
      <c r="H51" s="100"/>
      <c r="I51" s="100"/>
      <c r="J51" s="100"/>
      <c r="K51" s="100"/>
      <c r="L51" s="100"/>
      <c r="M51" s="158"/>
      <c r="N51" s="158"/>
      <c r="O51" s="158"/>
      <c r="P51" s="281"/>
      <c r="Q51" s="282"/>
    </row>
    <row r="52" spans="3:17" x14ac:dyDescent="0.25">
      <c r="C52" s="99"/>
      <c r="D52" s="100"/>
      <c r="E52" s="398" t="s">
        <v>114</v>
      </c>
      <c r="F52" s="398"/>
      <c r="G52" s="398"/>
      <c r="H52" s="398"/>
      <c r="I52" s="100"/>
      <c r="J52" s="100"/>
      <c r="K52" s="71"/>
      <c r="L52" s="100"/>
      <c r="M52" s="100"/>
      <c r="N52" s="100"/>
      <c r="O52" s="100"/>
      <c r="P52" s="100"/>
      <c r="Q52" s="101"/>
    </row>
    <row r="53" spans="3:17" x14ac:dyDescent="0.25">
      <c r="C53" s="99"/>
      <c r="D53" s="100"/>
      <c r="E53" s="100"/>
      <c r="F53" s="100"/>
      <c r="G53" s="100"/>
      <c r="H53" s="100"/>
      <c r="I53" s="100"/>
      <c r="J53" s="100"/>
      <c r="K53" s="100"/>
      <c r="L53" s="100"/>
      <c r="M53" s="100"/>
      <c r="N53" s="100"/>
      <c r="O53" s="100"/>
      <c r="P53" s="100"/>
      <c r="Q53" s="101"/>
    </row>
    <row r="54" spans="3:17" ht="10.5" customHeight="1" x14ac:dyDescent="0.25">
      <c r="C54" s="99"/>
      <c r="D54" s="100"/>
      <c r="E54" s="344" t="s">
        <v>192</v>
      </c>
      <c r="F54" s="344"/>
      <c r="G54" s="344"/>
      <c r="H54" s="344"/>
      <c r="I54" s="15"/>
      <c r="J54" s="15"/>
      <c r="K54" s="169"/>
      <c r="L54" s="163"/>
      <c r="M54" s="163"/>
      <c r="N54" s="163"/>
      <c r="O54" s="163"/>
      <c r="P54" s="163"/>
      <c r="Q54" s="101"/>
    </row>
    <row r="55" spans="3:17" ht="21.75" customHeight="1" x14ac:dyDescent="0.25">
      <c r="C55" s="99"/>
      <c r="D55" s="100"/>
      <c r="E55" s="344"/>
      <c r="F55" s="344"/>
      <c r="G55" s="344"/>
      <c r="H55" s="344"/>
      <c r="I55" s="15"/>
      <c r="J55" s="15"/>
      <c r="K55" s="169"/>
      <c r="L55" s="163"/>
      <c r="M55" s="165"/>
      <c r="N55" s="165"/>
      <c r="O55" s="165"/>
      <c r="P55" s="165"/>
      <c r="Q55" s="101"/>
    </row>
    <row r="56" spans="3:17" ht="18.75" customHeight="1" x14ac:dyDescent="0.25">
      <c r="C56" s="99"/>
      <c r="D56" s="100"/>
      <c r="E56" s="441" t="s">
        <v>295</v>
      </c>
      <c r="F56" s="442"/>
      <c r="G56" s="442"/>
      <c r="H56" s="443"/>
      <c r="I56" s="15"/>
      <c r="J56" s="15"/>
      <c r="K56" s="169"/>
      <c r="L56" s="163"/>
      <c r="M56" s="165"/>
      <c r="N56" s="165"/>
      <c r="O56" s="165"/>
      <c r="P56" s="165"/>
      <c r="Q56" s="101"/>
    </row>
    <row r="57" spans="3:17" x14ac:dyDescent="0.25">
      <c r="C57" s="99"/>
      <c r="D57" s="100"/>
      <c r="E57" s="444"/>
      <c r="F57" s="445"/>
      <c r="G57" s="445"/>
      <c r="H57" s="446"/>
      <c r="I57" s="100"/>
      <c r="J57" s="100"/>
      <c r="K57" s="100"/>
      <c r="L57" s="100"/>
      <c r="M57" s="165"/>
      <c r="N57" s="165"/>
      <c r="O57" s="166"/>
      <c r="P57" s="165"/>
      <c r="Q57" s="101"/>
    </row>
    <row r="58" spans="3:17" ht="15" customHeight="1" x14ac:dyDescent="0.25">
      <c r="C58" s="99"/>
      <c r="D58" s="100"/>
      <c r="E58" s="447"/>
      <c r="F58" s="448"/>
      <c r="G58" s="448"/>
      <c r="H58" s="449"/>
      <c r="I58" s="100"/>
      <c r="J58" s="100"/>
      <c r="K58" s="100"/>
      <c r="L58" s="100"/>
      <c r="M58" s="372" t="s">
        <v>193</v>
      </c>
      <c r="N58" s="372"/>
      <c r="O58" s="372"/>
      <c r="P58" s="372"/>
      <c r="Q58" s="101"/>
    </row>
    <row r="59" spans="3:17" ht="3.75" customHeight="1" x14ac:dyDescent="0.25">
      <c r="C59" s="99"/>
      <c r="D59" s="100"/>
      <c r="E59" s="170"/>
      <c r="F59" s="170"/>
      <c r="G59" s="170"/>
      <c r="H59" s="170"/>
      <c r="I59" s="100"/>
      <c r="J59" s="100"/>
      <c r="K59" s="100"/>
      <c r="L59" s="100"/>
      <c r="M59" s="165"/>
      <c r="N59" s="165"/>
      <c r="O59" s="166"/>
      <c r="P59" s="167"/>
      <c r="Q59" s="101"/>
    </row>
    <row r="60" spans="3:17" ht="15" customHeight="1" x14ac:dyDescent="0.25">
      <c r="C60" s="106"/>
      <c r="D60" s="107"/>
      <c r="E60" s="100"/>
      <c r="F60" s="404" t="s">
        <v>391</v>
      </c>
      <c r="G60" s="405"/>
      <c r="H60" s="405"/>
      <c r="I60" s="100"/>
      <c r="J60" s="100"/>
      <c r="K60" s="71"/>
      <c r="L60" s="100"/>
      <c r="M60" s="402" t="s">
        <v>394</v>
      </c>
      <c r="N60" s="402"/>
      <c r="O60" s="161"/>
      <c r="P60" s="236"/>
      <c r="Q60" s="101"/>
    </row>
    <row r="61" spans="3:17" ht="15" customHeight="1" x14ac:dyDescent="0.25">
      <c r="C61" s="106"/>
      <c r="D61" s="107"/>
      <c r="E61" s="100"/>
      <c r="F61" s="405"/>
      <c r="G61" s="405"/>
      <c r="H61" s="405"/>
      <c r="I61" s="100"/>
      <c r="J61" s="100"/>
      <c r="K61" s="100"/>
      <c r="L61" s="100"/>
      <c r="M61" s="403" t="s">
        <v>197</v>
      </c>
      <c r="N61" s="403"/>
      <c r="O61" s="168"/>
      <c r="P61" s="236"/>
      <c r="Q61" s="101"/>
    </row>
    <row r="62" spans="3:17" ht="15" customHeight="1" x14ac:dyDescent="0.25">
      <c r="C62" s="106"/>
      <c r="D62" s="107"/>
      <c r="E62" s="100"/>
      <c r="F62" s="100"/>
      <c r="G62" s="100"/>
      <c r="H62" s="100"/>
      <c r="I62" s="100"/>
      <c r="J62" s="100"/>
      <c r="K62" s="100"/>
      <c r="L62" s="100"/>
      <c r="M62" s="403" t="s">
        <v>198</v>
      </c>
      <c r="N62" s="403"/>
      <c r="O62" s="168"/>
      <c r="P62" s="236"/>
      <c r="Q62" s="101"/>
    </row>
    <row r="63" spans="3:17" ht="15" customHeight="1" x14ac:dyDescent="0.25">
      <c r="C63" s="106"/>
      <c r="D63" s="107"/>
      <c r="E63" s="100"/>
      <c r="F63" s="100"/>
      <c r="G63" s="100"/>
      <c r="H63" s="100"/>
      <c r="I63" s="100"/>
      <c r="J63" s="100"/>
      <c r="K63" s="100"/>
      <c r="L63" s="100"/>
      <c r="M63" s="242"/>
      <c r="N63" s="242"/>
      <c r="O63" s="242"/>
      <c r="P63" s="283" t="s">
        <v>395</v>
      </c>
      <c r="Q63" s="101"/>
    </row>
    <row r="64" spans="3:17" ht="8.25" customHeight="1" x14ac:dyDescent="0.25">
      <c r="C64" s="108"/>
      <c r="D64" s="109"/>
      <c r="E64" s="100"/>
      <c r="F64" s="100"/>
      <c r="G64" s="100"/>
      <c r="H64" s="100"/>
      <c r="I64" s="100"/>
      <c r="J64" s="100"/>
      <c r="K64" s="100"/>
      <c r="L64" s="100"/>
      <c r="M64" s="158"/>
      <c r="N64" s="158"/>
      <c r="O64" s="158"/>
      <c r="P64" s="158"/>
      <c r="Q64" s="101"/>
    </row>
    <row r="65" spans="3:17" ht="15" customHeight="1" x14ac:dyDescent="0.25">
      <c r="C65" s="106"/>
      <c r="D65" s="107"/>
      <c r="E65" s="100"/>
      <c r="F65" s="406" t="s">
        <v>392</v>
      </c>
      <c r="G65" s="407"/>
      <c r="H65" s="408"/>
      <c r="I65" s="100"/>
      <c r="J65" s="100"/>
      <c r="K65" s="71"/>
      <c r="L65" s="100"/>
      <c r="M65" s="402" t="s">
        <v>129</v>
      </c>
      <c r="N65" s="402"/>
      <c r="O65" s="161"/>
      <c r="P65" s="236"/>
      <c r="Q65" s="101"/>
    </row>
    <row r="66" spans="3:17" ht="8.25" customHeight="1" x14ac:dyDescent="0.25">
      <c r="C66" s="108"/>
      <c r="D66" s="109"/>
      <c r="E66" s="100"/>
      <c r="F66" s="100"/>
      <c r="G66" s="100"/>
      <c r="H66" s="100"/>
      <c r="I66" s="100"/>
      <c r="J66" s="100"/>
      <c r="K66" s="100"/>
      <c r="L66" s="100"/>
      <c r="M66" s="100"/>
      <c r="N66" s="100"/>
      <c r="O66" s="100"/>
      <c r="P66" s="100"/>
      <c r="Q66" s="101"/>
    </row>
    <row r="67" spans="3:17" ht="15" customHeight="1" x14ac:dyDescent="0.25">
      <c r="C67" s="106"/>
      <c r="D67" s="107"/>
      <c r="E67" s="440" t="s">
        <v>399</v>
      </c>
      <c r="F67" s="440"/>
      <c r="G67" s="440"/>
      <c r="H67" s="440"/>
      <c r="I67" s="100"/>
      <c r="J67" s="100"/>
      <c r="K67" s="100"/>
      <c r="L67" s="100"/>
      <c r="M67" s="163"/>
      <c r="N67" s="100"/>
      <c r="O67" s="100"/>
      <c r="P67" s="100"/>
      <c r="Q67" s="101"/>
    </row>
    <row r="68" spans="3:17" ht="15" customHeight="1" x14ac:dyDescent="0.25">
      <c r="C68" s="106"/>
      <c r="D68" s="107"/>
      <c r="E68" s="440"/>
      <c r="F68" s="440"/>
      <c r="G68" s="440"/>
      <c r="H68" s="440"/>
      <c r="I68" s="100"/>
      <c r="J68" s="100"/>
      <c r="K68" s="100"/>
      <c r="L68" s="100"/>
      <c r="M68" s="100"/>
      <c r="N68" s="100"/>
      <c r="O68" s="100"/>
      <c r="P68" s="100"/>
      <c r="Q68" s="101"/>
    </row>
    <row r="69" spans="3:17" ht="21" customHeight="1" x14ac:dyDescent="0.25">
      <c r="C69" s="106"/>
      <c r="D69" s="107"/>
      <c r="E69" s="440"/>
      <c r="F69" s="440"/>
      <c r="G69" s="440"/>
      <c r="H69" s="440"/>
      <c r="I69" s="100"/>
      <c r="J69" s="100"/>
      <c r="K69" s="100"/>
      <c r="L69" s="100"/>
      <c r="M69" s="165"/>
      <c r="N69" s="165"/>
      <c r="O69" s="158"/>
      <c r="P69" s="158"/>
      <c r="Q69" s="101"/>
    </row>
    <row r="70" spans="3:17" ht="33" customHeight="1" x14ac:dyDescent="0.25">
      <c r="C70" s="106"/>
      <c r="D70" s="107"/>
      <c r="E70" s="437" t="s">
        <v>396</v>
      </c>
      <c r="F70" s="438"/>
      <c r="G70" s="438"/>
      <c r="H70" s="439"/>
      <c r="I70" s="100"/>
      <c r="J70" s="100"/>
      <c r="K70" s="100"/>
      <c r="L70" s="100"/>
      <c r="M70" s="165"/>
      <c r="N70" s="165"/>
      <c r="O70" s="158"/>
      <c r="P70" s="158"/>
      <c r="Q70" s="101"/>
    </row>
    <row r="71" spans="3:17" ht="8.25" customHeight="1" x14ac:dyDescent="0.25">
      <c r="C71" s="108"/>
      <c r="D71" s="109"/>
      <c r="E71" s="100"/>
      <c r="F71" s="100"/>
      <c r="G71" s="100"/>
      <c r="H71" s="100"/>
      <c r="I71" s="100"/>
      <c r="J71" s="100"/>
      <c r="K71" s="100"/>
      <c r="L71" s="100"/>
      <c r="M71" s="100"/>
      <c r="N71" s="100"/>
      <c r="O71" s="100"/>
      <c r="P71" s="100"/>
      <c r="Q71" s="101"/>
    </row>
    <row r="72" spans="3:17" ht="15" customHeight="1" x14ac:dyDescent="0.25">
      <c r="C72" s="106"/>
      <c r="D72" s="107"/>
      <c r="E72" s="100"/>
      <c r="F72" s="284" t="s">
        <v>144</v>
      </c>
      <c r="G72" s="285"/>
      <c r="H72" s="286"/>
      <c r="I72" s="100"/>
      <c r="J72" s="100"/>
      <c r="K72" s="71"/>
      <c r="L72" s="100"/>
      <c r="M72" s="402" t="s">
        <v>153</v>
      </c>
      <c r="N72" s="402"/>
      <c r="O72" s="161"/>
      <c r="P72" s="236"/>
      <c r="Q72" s="101"/>
    </row>
    <row r="73" spans="3:17" ht="8.25" customHeight="1" x14ac:dyDescent="0.25">
      <c r="C73" s="108"/>
      <c r="D73" s="109"/>
      <c r="E73" s="100"/>
      <c r="F73" s="100"/>
      <c r="G73" s="100"/>
      <c r="H73" s="100"/>
      <c r="I73" s="100"/>
      <c r="J73" s="100"/>
      <c r="K73" s="100"/>
      <c r="L73" s="100"/>
      <c r="M73" s="100"/>
      <c r="N73" s="100"/>
      <c r="O73" s="100"/>
      <c r="P73" s="100"/>
      <c r="Q73" s="101"/>
    </row>
    <row r="74" spans="3:17" ht="15" customHeight="1" x14ac:dyDescent="0.25">
      <c r="C74" s="108"/>
      <c r="D74" s="109"/>
      <c r="E74" s="100"/>
      <c r="F74" s="284" t="s">
        <v>150</v>
      </c>
      <c r="G74" s="285"/>
      <c r="H74" s="286"/>
      <c r="I74" s="100"/>
      <c r="J74" s="100"/>
      <c r="K74" s="71"/>
      <c r="L74" s="100"/>
      <c r="M74" s="158"/>
      <c r="N74" s="158"/>
      <c r="O74" s="158"/>
      <c r="P74" s="158"/>
      <c r="Q74" s="101"/>
    </row>
    <row r="75" spans="3:17" x14ac:dyDescent="0.25">
      <c r="C75" s="108"/>
      <c r="D75" s="109"/>
      <c r="E75" s="100"/>
      <c r="F75" s="97"/>
      <c r="G75" s="100"/>
      <c r="H75" s="100"/>
      <c r="I75" s="100"/>
      <c r="J75" s="100"/>
      <c r="K75" s="100"/>
      <c r="L75" s="100"/>
      <c r="M75" s="165"/>
      <c r="N75" s="165"/>
      <c r="O75" s="158"/>
      <c r="P75" s="158"/>
      <c r="Q75" s="101"/>
    </row>
    <row r="76" spans="3:17" x14ac:dyDescent="0.25">
      <c r="C76" s="106"/>
      <c r="D76" s="107"/>
      <c r="E76" s="398" t="s">
        <v>393</v>
      </c>
      <c r="F76" s="398"/>
      <c r="G76" s="398"/>
      <c r="H76" s="398"/>
      <c r="I76" s="100"/>
      <c r="J76" s="100"/>
      <c r="K76" s="71"/>
      <c r="L76" s="100"/>
      <c r="M76" s="402" t="s">
        <v>196</v>
      </c>
      <c r="N76" s="402"/>
      <c r="O76" s="161"/>
      <c r="P76" s="236"/>
      <c r="Q76" s="101"/>
    </row>
    <row r="77" spans="3:17" x14ac:dyDescent="0.25">
      <c r="C77" s="106"/>
      <c r="D77" s="107"/>
      <c r="E77" s="100"/>
      <c r="F77" s="103"/>
      <c r="G77" s="100"/>
      <c r="H77" s="100"/>
      <c r="I77" s="100"/>
      <c r="J77" s="100"/>
      <c r="K77" s="100"/>
      <c r="L77" s="100"/>
      <c r="M77" s="161"/>
      <c r="N77" s="161"/>
      <c r="O77" s="161"/>
      <c r="P77" s="161"/>
      <c r="Q77" s="101"/>
    </row>
    <row r="78" spans="3:17" x14ac:dyDescent="0.25">
      <c r="C78" s="106"/>
      <c r="D78" s="107"/>
      <c r="E78" s="379" t="s">
        <v>113</v>
      </c>
      <c r="F78" s="380"/>
      <c r="G78" s="380"/>
      <c r="H78" s="381"/>
      <c r="I78" s="100"/>
      <c r="J78" s="100"/>
      <c r="K78" s="100"/>
      <c r="L78" s="100"/>
      <c r="M78" s="149"/>
      <c r="N78" s="149"/>
      <c r="O78" s="149"/>
      <c r="P78" s="149"/>
      <c r="Q78" s="101"/>
    </row>
    <row r="79" spans="3:17" ht="8.25" customHeight="1" x14ac:dyDescent="0.25">
      <c r="C79" s="108"/>
      <c r="D79" s="109"/>
      <c r="E79" s="100"/>
      <c r="F79" s="100"/>
      <c r="G79" s="100"/>
      <c r="H79" s="100"/>
      <c r="I79" s="100"/>
      <c r="J79" s="100"/>
      <c r="K79" s="100"/>
      <c r="L79" s="100"/>
      <c r="M79" s="100"/>
      <c r="N79" s="100"/>
      <c r="O79" s="100"/>
      <c r="P79" s="100"/>
      <c r="Q79" s="101"/>
    </row>
    <row r="80" spans="3:17" ht="15" customHeight="1" x14ac:dyDescent="0.25">
      <c r="C80" s="106"/>
      <c r="D80" s="107"/>
      <c r="E80" s="373" t="s">
        <v>195</v>
      </c>
      <c r="F80" s="374"/>
      <c r="G80" s="374"/>
      <c r="H80" s="375"/>
      <c r="I80" s="100"/>
      <c r="J80" s="100"/>
      <c r="K80" s="71"/>
      <c r="L80" s="100"/>
      <c r="M80" s="149"/>
      <c r="N80" s="149"/>
      <c r="O80" s="149"/>
      <c r="P80" s="149"/>
      <c r="Q80" s="101"/>
    </row>
    <row r="81" spans="3:17" x14ac:dyDescent="0.25">
      <c r="C81" s="106"/>
      <c r="D81" s="107"/>
      <c r="E81" s="376"/>
      <c r="F81" s="377"/>
      <c r="G81" s="377"/>
      <c r="H81" s="378"/>
      <c r="I81" s="100"/>
      <c r="J81" s="100"/>
      <c r="K81" s="100"/>
      <c r="L81" s="100"/>
      <c r="M81" s="149"/>
      <c r="N81" s="149"/>
      <c r="O81" s="149"/>
      <c r="P81" s="149"/>
      <c r="Q81" s="101"/>
    </row>
    <row r="82" spans="3:17" x14ac:dyDescent="0.25">
      <c r="C82" s="106"/>
      <c r="D82" s="107"/>
      <c r="E82" s="100"/>
      <c r="F82" s="100"/>
      <c r="G82" s="100"/>
      <c r="H82" s="100"/>
      <c r="I82" s="100"/>
      <c r="J82" s="100"/>
      <c r="K82" s="100"/>
      <c r="L82" s="100"/>
      <c r="M82" s="149"/>
      <c r="N82" s="149"/>
      <c r="O82" s="149"/>
      <c r="P82" s="149"/>
      <c r="Q82" s="101"/>
    </row>
    <row r="83" spans="3:17" x14ac:dyDescent="0.25">
      <c r="C83" s="102"/>
      <c r="D83" s="103"/>
      <c r="E83" s="103"/>
      <c r="F83" s="103"/>
      <c r="G83" s="103"/>
      <c r="H83" s="103"/>
      <c r="I83" s="103"/>
      <c r="J83" s="103"/>
      <c r="K83" s="103"/>
      <c r="L83" s="103"/>
      <c r="M83" s="103"/>
      <c r="N83" s="103"/>
      <c r="O83" s="103"/>
      <c r="P83" s="103"/>
      <c r="Q83" s="104"/>
    </row>
    <row r="85" spans="3:17" x14ac:dyDescent="0.25">
      <c r="C85" s="382" t="s">
        <v>461</v>
      </c>
      <c r="D85" s="383"/>
      <c r="E85" s="383"/>
      <c r="F85" s="383"/>
      <c r="G85" s="383"/>
      <c r="H85" s="383"/>
      <c r="I85" s="383"/>
      <c r="J85" s="383"/>
      <c r="K85" s="383"/>
      <c r="L85" s="383"/>
      <c r="M85" s="383"/>
      <c r="N85" s="383"/>
      <c r="O85" s="383"/>
      <c r="P85" s="383"/>
      <c r="Q85" s="384"/>
    </row>
    <row r="87" spans="3:17" x14ac:dyDescent="0.25">
      <c r="C87" s="96"/>
      <c r="D87" s="97"/>
      <c r="E87" s="97"/>
      <c r="F87" s="97"/>
      <c r="G87" s="97"/>
      <c r="H87" s="97"/>
      <c r="I87" s="97"/>
      <c r="J87" s="97"/>
      <c r="K87" s="97"/>
      <c r="L87" s="97"/>
      <c r="M87" s="97"/>
      <c r="N87" s="97"/>
      <c r="O87" s="97"/>
      <c r="P87" s="97"/>
      <c r="Q87" s="98"/>
    </row>
    <row r="88" spans="3:17" ht="15" customHeight="1" x14ac:dyDescent="0.25">
      <c r="C88" s="99"/>
      <c r="D88" s="100"/>
      <c r="E88" s="379" t="s">
        <v>116</v>
      </c>
      <c r="F88" s="380"/>
      <c r="G88" s="380"/>
      <c r="H88" s="381"/>
      <c r="I88" s="100"/>
      <c r="J88" s="100"/>
      <c r="K88" s="100"/>
      <c r="L88" s="100"/>
      <c r="M88" s="100"/>
      <c r="N88" s="100"/>
      <c r="O88" s="100"/>
      <c r="P88" s="100"/>
      <c r="Q88" s="101"/>
    </row>
    <row r="89" spans="3:17" ht="8.25" customHeight="1" x14ac:dyDescent="0.25">
      <c r="C89" s="108"/>
      <c r="D89" s="109"/>
      <c r="E89" s="100"/>
      <c r="F89" s="100"/>
      <c r="G89" s="100"/>
      <c r="H89" s="100"/>
      <c r="I89" s="100"/>
      <c r="J89" s="100"/>
      <c r="K89" s="100"/>
      <c r="L89" s="100"/>
      <c r="M89" s="100"/>
      <c r="N89" s="100"/>
      <c r="O89" s="100"/>
      <c r="P89" s="100"/>
      <c r="Q89" s="101"/>
    </row>
    <row r="90" spans="3:17" ht="15" customHeight="1" x14ac:dyDescent="0.25">
      <c r="C90" s="99"/>
      <c r="D90" s="100"/>
      <c r="E90" s="373" t="s">
        <v>199</v>
      </c>
      <c r="F90" s="374"/>
      <c r="G90" s="374"/>
      <c r="H90" s="375"/>
      <c r="I90" s="100"/>
      <c r="J90" s="100"/>
      <c r="K90" s="71"/>
      <c r="L90" s="100"/>
      <c r="M90" s="100"/>
      <c r="N90" s="100"/>
      <c r="O90" s="100"/>
      <c r="P90" s="100"/>
      <c r="Q90" s="101"/>
    </row>
    <row r="91" spans="3:17" x14ac:dyDescent="0.25">
      <c r="C91" s="99"/>
      <c r="D91" s="100"/>
      <c r="E91" s="376"/>
      <c r="F91" s="377"/>
      <c r="G91" s="377"/>
      <c r="H91" s="378"/>
      <c r="I91" s="100"/>
      <c r="J91" s="100"/>
      <c r="K91" s="100"/>
      <c r="L91" s="100"/>
      <c r="M91" s="100"/>
      <c r="N91" s="100"/>
      <c r="O91" s="100"/>
      <c r="P91" s="100"/>
      <c r="Q91" s="101"/>
    </row>
    <row r="92" spans="3:17" ht="8.25" customHeight="1" x14ac:dyDescent="0.25">
      <c r="C92" s="99"/>
      <c r="D92" s="100"/>
      <c r="E92" s="100"/>
      <c r="F92" s="100"/>
      <c r="G92" s="100"/>
      <c r="H92" s="100"/>
      <c r="I92" s="100"/>
      <c r="J92" s="100"/>
      <c r="K92" s="100"/>
      <c r="L92" s="100"/>
      <c r="M92" s="100"/>
      <c r="N92" s="100"/>
      <c r="O92" s="100"/>
      <c r="P92" s="100"/>
      <c r="Q92" s="101"/>
    </row>
    <row r="93" spans="3:17" ht="15" customHeight="1" x14ac:dyDescent="0.25">
      <c r="C93" s="99"/>
      <c r="D93" s="100"/>
      <c r="E93" s="379" t="s">
        <v>117</v>
      </c>
      <c r="F93" s="380"/>
      <c r="G93" s="380"/>
      <c r="H93" s="381"/>
      <c r="I93" s="100"/>
      <c r="J93" s="100"/>
      <c r="K93" s="100"/>
      <c r="L93" s="100"/>
      <c r="M93" s="100"/>
      <c r="N93" s="100"/>
      <c r="O93" s="100"/>
      <c r="P93" s="100"/>
      <c r="Q93" s="101"/>
    </row>
    <row r="94" spans="3:17" ht="8.25" customHeight="1" x14ac:dyDescent="0.25">
      <c r="C94" s="108"/>
      <c r="D94" s="109"/>
      <c r="E94" s="100"/>
      <c r="F94" s="100"/>
      <c r="G94" s="100"/>
      <c r="H94" s="100"/>
      <c r="I94" s="100"/>
      <c r="J94" s="100"/>
      <c r="K94" s="100"/>
      <c r="L94" s="100"/>
      <c r="M94" s="100"/>
      <c r="N94" s="100"/>
      <c r="O94" s="100"/>
      <c r="P94" s="100"/>
      <c r="Q94" s="101"/>
    </row>
    <row r="95" spans="3:17" ht="15" customHeight="1" x14ac:dyDescent="0.25">
      <c r="C95" s="99"/>
      <c r="D95" s="100"/>
      <c r="E95" s="373" t="s">
        <v>204</v>
      </c>
      <c r="F95" s="374"/>
      <c r="G95" s="374"/>
      <c r="H95" s="375"/>
      <c r="I95" s="100"/>
      <c r="J95" s="100"/>
      <c r="K95" s="71"/>
      <c r="L95" s="100"/>
      <c r="M95" s="100"/>
      <c r="N95" s="100"/>
      <c r="O95" s="100"/>
      <c r="P95" s="100"/>
      <c r="Q95" s="101"/>
    </row>
    <row r="96" spans="3:17" x14ac:dyDescent="0.25">
      <c r="C96" s="99"/>
      <c r="D96" s="100"/>
      <c r="E96" s="399"/>
      <c r="F96" s="400"/>
      <c r="G96" s="400"/>
      <c r="H96" s="401"/>
      <c r="I96" s="100"/>
      <c r="J96" s="100"/>
      <c r="K96" s="100"/>
      <c r="L96" s="100"/>
      <c r="M96" s="100"/>
      <c r="N96" s="100"/>
      <c r="O96" s="100"/>
      <c r="P96" s="100"/>
      <c r="Q96" s="101"/>
    </row>
    <row r="97" spans="3:17" x14ac:dyDescent="0.25">
      <c r="C97" s="99"/>
      <c r="D97" s="100"/>
      <c r="E97" s="399"/>
      <c r="F97" s="400"/>
      <c r="G97" s="400"/>
      <c r="H97" s="401"/>
      <c r="I97" s="100"/>
      <c r="J97" s="100"/>
      <c r="K97" s="100"/>
      <c r="L97" s="100"/>
      <c r="M97" s="100"/>
      <c r="N97" s="100"/>
      <c r="O97" s="100"/>
      <c r="P97" s="100"/>
      <c r="Q97" s="101"/>
    </row>
    <row r="98" spans="3:17" x14ac:dyDescent="0.25">
      <c r="C98" s="99"/>
      <c r="D98" s="100"/>
      <c r="E98" s="376"/>
      <c r="F98" s="377"/>
      <c r="G98" s="377"/>
      <c r="H98" s="378"/>
      <c r="I98" s="100"/>
      <c r="J98" s="100"/>
      <c r="K98" s="100"/>
      <c r="L98" s="100"/>
      <c r="M98" s="100"/>
      <c r="N98" s="100"/>
      <c r="O98" s="100"/>
      <c r="P98" s="100"/>
      <c r="Q98" s="101"/>
    </row>
    <row r="99" spans="3:17" x14ac:dyDescent="0.25">
      <c r="C99" s="99"/>
      <c r="D99" s="100"/>
      <c r="E99" s="100"/>
      <c r="F99" s="100"/>
      <c r="G99" s="100"/>
      <c r="H99" s="100"/>
      <c r="I99" s="100"/>
      <c r="J99" s="100"/>
      <c r="K99" s="100"/>
      <c r="L99" s="100"/>
      <c r="M99" s="158"/>
      <c r="N99" s="158"/>
      <c r="O99" s="158"/>
      <c r="P99" s="158"/>
      <c r="Q99" s="101"/>
    </row>
    <row r="100" spans="3:17" x14ac:dyDescent="0.25">
      <c r="C100" s="99"/>
      <c r="D100" s="100"/>
      <c r="E100" s="379" t="s">
        <v>118</v>
      </c>
      <c r="F100" s="380"/>
      <c r="G100" s="380"/>
      <c r="H100" s="381"/>
      <c r="I100" s="100"/>
      <c r="J100" s="100"/>
      <c r="K100" s="100"/>
      <c r="L100" s="100"/>
      <c r="M100" s="372" t="s">
        <v>193</v>
      </c>
      <c r="N100" s="372"/>
      <c r="O100" s="372"/>
      <c r="P100" s="372"/>
      <c r="Q100" s="101"/>
    </row>
    <row r="101" spans="3:17" ht="8.25" customHeight="1" x14ac:dyDescent="0.25">
      <c r="C101" s="108"/>
      <c r="D101" s="109"/>
      <c r="E101" s="100"/>
      <c r="F101" s="100"/>
      <c r="G101" s="100"/>
      <c r="H101" s="100"/>
      <c r="I101" s="100"/>
      <c r="J101" s="100"/>
      <c r="K101" s="100"/>
      <c r="L101" s="100"/>
      <c r="M101" s="100"/>
      <c r="N101" s="100"/>
      <c r="O101" s="100"/>
      <c r="P101" s="100"/>
      <c r="Q101" s="101"/>
    </row>
    <row r="102" spans="3:17" x14ac:dyDescent="0.25">
      <c r="C102" s="106"/>
      <c r="D102" s="107"/>
      <c r="E102" s="395" t="s">
        <v>202</v>
      </c>
      <c r="F102" s="396"/>
      <c r="G102" s="396"/>
      <c r="H102" s="397"/>
      <c r="I102" s="100"/>
      <c r="J102" s="100"/>
      <c r="K102" s="71"/>
      <c r="L102" s="100"/>
      <c r="M102" s="402" t="s">
        <v>200</v>
      </c>
      <c r="N102" s="402"/>
      <c r="O102" s="161"/>
      <c r="P102" s="236"/>
      <c r="Q102" s="101"/>
    </row>
    <row r="103" spans="3:17" x14ac:dyDescent="0.25">
      <c r="C103" s="99"/>
      <c r="D103" s="100"/>
      <c r="E103" s="100"/>
      <c r="F103" s="100"/>
      <c r="G103" s="100"/>
      <c r="H103" s="100"/>
      <c r="I103" s="100"/>
      <c r="J103" s="100"/>
      <c r="K103" s="100"/>
      <c r="L103" s="100"/>
      <c r="M103" s="158"/>
      <c r="N103" s="158"/>
      <c r="O103" s="158"/>
      <c r="P103" s="158"/>
      <c r="Q103" s="101"/>
    </row>
    <row r="104" spans="3:17" ht="15" customHeight="1" x14ac:dyDescent="0.25">
      <c r="C104" s="99"/>
      <c r="D104" s="100"/>
      <c r="E104" s="379" t="s">
        <v>119</v>
      </c>
      <c r="F104" s="380"/>
      <c r="G104" s="380"/>
      <c r="H104" s="381"/>
      <c r="I104" s="100"/>
      <c r="J104" s="100"/>
      <c r="K104" s="100"/>
      <c r="L104" s="100"/>
      <c r="M104" s="100"/>
      <c r="N104" s="100"/>
      <c r="O104" s="100"/>
      <c r="P104" s="100"/>
      <c r="Q104" s="101"/>
    </row>
    <row r="105" spans="3:17" ht="8.25" customHeight="1" x14ac:dyDescent="0.25">
      <c r="C105" s="108"/>
      <c r="D105" s="109"/>
      <c r="E105" s="100"/>
      <c r="F105" s="100"/>
      <c r="G105" s="100"/>
      <c r="H105" s="100"/>
      <c r="I105" s="100"/>
      <c r="J105" s="100"/>
      <c r="K105" s="100"/>
      <c r="L105" s="100"/>
      <c r="M105" s="100"/>
      <c r="N105" s="100"/>
      <c r="O105" s="100"/>
      <c r="P105" s="100"/>
      <c r="Q105" s="101"/>
    </row>
    <row r="106" spans="3:17" ht="15" customHeight="1" x14ac:dyDescent="0.25">
      <c r="C106" s="99"/>
      <c r="D106" s="100"/>
      <c r="E106" s="373" t="s">
        <v>120</v>
      </c>
      <c r="F106" s="374"/>
      <c r="G106" s="374"/>
      <c r="H106" s="375"/>
      <c r="I106" s="100"/>
      <c r="J106" s="100"/>
      <c r="K106" s="71"/>
      <c r="L106" s="100"/>
      <c r="M106" s="100"/>
      <c r="N106" s="100"/>
      <c r="O106" s="100"/>
      <c r="P106" s="100"/>
      <c r="Q106" s="101"/>
    </row>
    <row r="107" spans="3:17" x14ac:dyDescent="0.25">
      <c r="C107" s="99"/>
      <c r="D107" s="100"/>
      <c r="E107" s="376"/>
      <c r="F107" s="377"/>
      <c r="G107" s="377"/>
      <c r="H107" s="378"/>
      <c r="I107" s="100"/>
      <c r="J107" s="100"/>
      <c r="K107" s="100"/>
      <c r="L107" s="100"/>
      <c r="M107" s="100"/>
      <c r="N107" s="100"/>
      <c r="O107" s="100"/>
      <c r="P107" s="100"/>
      <c r="Q107" s="101"/>
    </row>
    <row r="108" spans="3:17" x14ac:dyDescent="0.25">
      <c r="C108" s="99"/>
      <c r="D108" s="100"/>
      <c r="E108" s="100"/>
      <c r="F108" s="100"/>
      <c r="G108" s="100"/>
      <c r="H108" s="100"/>
      <c r="I108" s="100"/>
      <c r="J108" s="100"/>
      <c r="K108" s="100"/>
      <c r="L108" s="100"/>
      <c r="M108" s="100"/>
      <c r="N108" s="100"/>
      <c r="O108" s="100"/>
      <c r="P108" s="100"/>
      <c r="Q108" s="101"/>
    </row>
    <row r="109" spans="3:17" x14ac:dyDescent="0.25">
      <c r="C109" s="99"/>
      <c r="D109" s="100"/>
      <c r="E109" s="379" t="s">
        <v>121</v>
      </c>
      <c r="F109" s="380"/>
      <c r="G109" s="380"/>
      <c r="H109" s="381"/>
      <c r="I109" s="100"/>
      <c r="J109" s="100"/>
      <c r="K109" s="100"/>
      <c r="L109" s="100"/>
      <c r="M109" s="100"/>
      <c r="N109" s="100"/>
      <c r="O109" s="100"/>
      <c r="P109" s="100"/>
      <c r="Q109" s="101"/>
    </row>
    <row r="110" spans="3:17" ht="8.25" customHeight="1" x14ac:dyDescent="0.25">
      <c r="C110" s="108"/>
      <c r="D110" s="109"/>
      <c r="E110" s="100"/>
      <c r="F110" s="100"/>
      <c r="G110" s="100"/>
      <c r="H110" s="100"/>
      <c r="I110" s="100"/>
      <c r="J110" s="100"/>
      <c r="K110" s="100"/>
      <c r="L110" s="100"/>
      <c r="M110" s="100"/>
      <c r="N110" s="100"/>
      <c r="O110" s="100"/>
      <c r="P110" s="100"/>
      <c r="Q110" s="101"/>
    </row>
    <row r="111" spans="3:17" x14ac:dyDescent="0.25">
      <c r="C111" s="99"/>
      <c r="D111" s="100"/>
      <c r="E111" s="395" t="s">
        <v>122</v>
      </c>
      <c r="F111" s="396"/>
      <c r="G111" s="396"/>
      <c r="H111" s="397"/>
      <c r="I111" s="100"/>
      <c r="J111" s="100"/>
      <c r="K111" s="71"/>
      <c r="L111" s="100"/>
      <c r="M111" s="100"/>
      <c r="N111" s="100"/>
      <c r="O111" s="100"/>
      <c r="P111" s="100"/>
      <c r="Q111" s="101"/>
    </row>
    <row r="112" spans="3:17" x14ac:dyDescent="0.25">
      <c r="C112" s="99"/>
      <c r="D112" s="100"/>
      <c r="E112" s="100"/>
      <c r="F112" s="100"/>
      <c r="G112" s="100"/>
      <c r="H112" s="100"/>
      <c r="I112" s="100"/>
      <c r="J112" s="100"/>
      <c r="K112" s="100"/>
      <c r="L112" s="100"/>
      <c r="M112" s="100"/>
      <c r="N112" s="100"/>
      <c r="O112" s="100"/>
      <c r="P112" s="100"/>
      <c r="Q112" s="101"/>
    </row>
    <row r="113" spans="3:17" x14ac:dyDescent="0.25">
      <c r="C113" s="99"/>
      <c r="D113" s="100"/>
      <c r="E113" s="434" t="s">
        <v>398</v>
      </c>
      <c r="F113" s="435"/>
      <c r="G113" s="435"/>
      <c r="H113" s="436"/>
      <c r="I113" s="100"/>
      <c r="J113" s="100"/>
      <c r="K113" s="100"/>
      <c r="L113" s="100"/>
      <c r="M113" s="100"/>
      <c r="N113" s="100"/>
      <c r="O113" s="100"/>
      <c r="P113" s="100"/>
      <c r="Q113" s="101"/>
    </row>
    <row r="114" spans="3:17" x14ac:dyDescent="0.25">
      <c r="C114" s="108"/>
      <c r="D114" s="109"/>
      <c r="E114" s="287" t="s">
        <v>397</v>
      </c>
      <c r="F114" s="288"/>
      <c r="G114" s="288"/>
      <c r="H114" s="289"/>
      <c r="I114" s="100"/>
      <c r="J114" s="100"/>
      <c r="K114" s="100"/>
      <c r="L114" s="100"/>
      <c r="M114" s="100"/>
      <c r="N114" s="100"/>
      <c r="O114" s="100"/>
      <c r="P114" s="100"/>
      <c r="Q114" s="101"/>
    </row>
    <row r="115" spans="3:17" ht="8.25" customHeight="1" x14ac:dyDescent="0.25">
      <c r="C115" s="108"/>
      <c r="D115" s="109"/>
      <c r="E115" s="100"/>
      <c r="F115" s="100"/>
      <c r="G115" s="100"/>
      <c r="H115" s="100"/>
      <c r="I115" s="100"/>
      <c r="J115" s="100"/>
      <c r="K115" s="100"/>
      <c r="L115" s="100"/>
      <c r="M115" s="100"/>
      <c r="N115" s="100"/>
      <c r="O115" s="100"/>
      <c r="P115" s="100"/>
      <c r="Q115" s="101"/>
    </row>
    <row r="116" spans="3:17" x14ac:dyDescent="0.25">
      <c r="C116" s="99"/>
      <c r="D116" s="100"/>
      <c r="E116" s="395" t="s">
        <v>360</v>
      </c>
      <c r="F116" s="396"/>
      <c r="G116" s="396"/>
      <c r="H116" s="397"/>
      <c r="I116" s="100"/>
      <c r="J116" s="100"/>
      <c r="K116" s="71"/>
      <c r="L116" s="100"/>
      <c r="M116" s="100"/>
      <c r="N116" s="100"/>
      <c r="O116" s="100"/>
      <c r="P116" s="100"/>
      <c r="Q116" s="101"/>
    </row>
    <row r="117" spans="3:17" ht="4.5" customHeight="1" x14ac:dyDescent="0.25">
      <c r="C117" s="99"/>
      <c r="D117" s="100"/>
      <c r="E117" s="100"/>
      <c r="F117" s="100"/>
      <c r="G117" s="100"/>
      <c r="H117" s="100"/>
      <c r="I117" s="100"/>
      <c r="J117" s="100"/>
      <c r="K117" s="100"/>
      <c r="L117" s="100"/>
      <c r="M117" s="100"/>
      <c r="N117" s="100"/>
      <c r="O117" s="100"/>
      <c r="P117" s="100"/>
      <c r="Q117" s="101"/>
    </row>
    <row r="118" spans="3:17" ht="15" customHeight="1" x14ac:dyDescent="0.25">
      <c r="C118" s="99"/>
      <c r="D118" s="100"/>
      <c r="E118" s="422" t="s">
        <v>203</v>
      </c>
      <c r="F118" s="407"/>
      <c r="G118" s="407"/>
      <c r="H118" s="423"/>
      <c r="I118" s="100"/>
      <c r="J118" s="100"/>
      <c r="K118" s="71"/>
      <c r="L118" s="100"/>
      <c r="M118" s="100"/>
      <c r="N118" s="100"/>
      <c r="O118" s="100"/>
      <c r="P118" s="100"/>
      <c r="Q118" s="101"/>
    </row>
    <row r="119" spans="3:17" x14ac:dyDescent="0.25">
      <c r="C119" s="102"/>
      <c r="D119" s="103"/>
      <c r="E119" s="103"/>
      <c r="F119" s="103"/>
      <c r="G119" s="103"/>
      <c r="H119" s="103"/>
      <c r="I119" s="103"/>
      <c r="J119" s="103"/>
      <c r="K119" s="103"/>
      <c r="L119" s="103"/>
      <c r="M119" s="103"/>
      <c r="N119" s="103"/>
      <c r="O119" s="103"/>
      <c r="P119" s="103"/>
      <c r="Q119" s="104"/>
    </row>
    <row r="121" spans="3:17" x14ac:dyDescent="0.25">
      <c r="C121" s="382" t="s">
        <v>462</v>
      </c>
      <c r="D121" s="383"/>
      <c r="E121" s="383"/>
      <c r="F121" s="383"/>
      <c r="G121" s="383"/>
      <c r="H121" s="383"/>
      <c r="I121" s="383"/>
      <c r="J121" s="383"/>
      <c r="K121" s="383"/>
      <c r="L121" s="383"/>
      <c r="M121" s="383"/>
      <c r="N121" s="383"/>
      <c r="O121" s="383"/>
      <c r="P121" s="383"/>
      <c r="Q121" s="384"/>
    </row>
    <row r="123" spans="3:17" x14ac:dyDescent="0.25">
      <c r="C123" s="96"/>
      <c r="D123" s="97"/>
      <c r="E123" s="97"/>
      <c r="F123" s="97"/>
      <c r="G123" s="97"/>
      <c r="H123" s="97"/>
      <c r="I123" s="97"/>
      <c r="J123" s="97"/>
      <c r="K123" s="97"/>
      <c r="L123" s="97"/>
      <c r="M123" s="97"/>
      <c r="N123" s="97"/>
      <c r="O123" s="97"/>
      <c r="P123" s="97"/>
      <c r="Q123" s="98"/>
    </row>
    <row r="124" spans="3:17" ht="15" customHeight="1" x14ac:dyDescent="0.25">
      <c r="C124" s="99"/>
      <c r="D124" s="100"/>
      <c r="E124" s="379" t="s">
        <v>123</v>
      </c>
      <c r="F124" s="380"/>
      <c r="G124" s="380"/>
      <c r="H124" s="381"/>
      <c r="I124" s="100"/>
      <c r="J124" s="100"/>
      <c r="K124" s="100"/>
      <c r="L124" s="100"/>
      <c r="M124" s="100"/>
      <c r="N124" s="100"/>
      <c r="O124" s="100"/>
      <c r="P124" s="100"/>
      <c r="Q124" s="101"/>
    </row>
    <row r="125" spans="3:17" ht="8.25" customHeight="1" x14ac:dyDescent="0.25">
      <c r="C125" s="108"/>
      <c r="D125" s="109"/>
      <c r="E125" s="100"/>
      <c r="F125" s="100"/>
      <c r="G125" s="100"/>
      <c r="H125" s="100"/>
      <c r="I125" s="100"/>
      <c r="J125" s="100"/>
      <c r="K125" s="100"/>
      <c r="L125" s="100"/>
      <c r="M125" s="100"/>
      <c r="N125" s="100"/>
      <c r="O125" s="100"/>
      <c r="P125" s="100"/>
      <c r="Q125" s="101"/>
    </row>
    <row r="126" spans="3:17" ht="15" customHeight="1" x14ac:dyDescent="0.25">
      <c r="C126" s="99"/>
      <c r="D126" s="100"/>
      <c r="E126" s="373" t="s">
        <v>361</v>
      </c>
      <c r="F126" s="374"/>
      <c r="G126" s="374"/>
      <c r="H126" s="424"/>
      <c r="I126" s="100"/>
      <c r="J126" s="100"/>
      <c r="K126" s="71"/>
      <c r="L126" s="100"/>
      <c r="M126" s="100"/>
      <c r="N126" s="100"/>
      <c r="O126" s="100"/>
      <c r="P126" s="100"/>
      <c r="Q126" s="101"/>
    </row>
    <row r="127" spans="3:17" x14ac:dyDescent="0.25">
      <c r="C127" s="99"/>
      <c r="D127" s="100"/>
      <c r="E127" s="399"/>
      <c r="F127" s="400"/>
      <c r="G127" s="400"/>
      <c r="H127" s="425"/>
      <c r="I127" s="100"/>
      <c r="J127" s="100"/>
      <c r="K127" s="100"/>
      <c r="L127" s="100"/>
      <c r="M127" s="100"/>
      <c r="N127" s="100"/>
      <c r="O127" s="100"/>
      <c r="P127" s="100"/>
      <c r="Q127" s="101"/>
    </row>
    <row r="128" spans="3:17" ht="32.25" customHeight="1" x14ac:dyDescent="0.25">
      <c r="C128" s="99"/>
      <c r="D128" s="100"/>
      <c r="E128" s="376"/>
      <c r="F128" s="377"/>
      <c r="G128" s="377"/>
      <c r="H128" s="426"/>
      <c r="I128" s="100"/>
      <c r="J128" s="100"/>
      <c r="K128" s="100"/>
      <c r="L128" s="100"/>
      <c r="M128" s="100"/>
      <c r="N128" s="100"/>
      <c r="O128" s="100"/>
      <c r="P128" s="100"/>
      <c r="Q128" s="101"/>
    </row>
    <row r="129" spans="3:17" x14ac:dyDescent="0.25">
      <c r="C129" s="99"/>
      <c r="D129" s="100"/>
      <c r="E129" s="100"/>
      <c r="F129" s="100"/>
      <c r="G129" s="100"/>
      <c r="H129" s="100"/>
      <c r="I129" s="100"/>
      <c r="J129" s="100"/>
      <c r="K129" s="100"/>
      <c r="L129" s="100"/>
      <c r="M129" s="100"/>
      <c r="N129" s="100"/>
      <c r="O129" s="100"/>
      <c r="P129" s="100"/>
      <c r="Q129" s="101"/>
    </row>
    <row r="130" spans="3:17" ht="15" customHeight="1" x14ac:dyDescent="0.25">
      <c r="C130" s="99"/>
      <c r="D130" s="100"/>
      <c r="E130" s="450" t="s">
        <v>124</v>
      </c>
      <c r="F130" s="451"/>
      <c r="G130" s="451"/>
      <c r="H130" s="452"/>
      <c r="I130" s="100"/>
      <c r="J130" s="100"/>
      <c r="K130" s="71"/>
      <c r="L130" s="100"/>
      <c r="M130" s="100"/>
      <c r="N130" s="100"/>
      <c r="O130" s="100"/>
      <c r="P130" s="100"/>
      <c r="Q130" s="101"/>
    </row>
    <row r="131" spans="3:17" x14ac:dyDescent="0.25">
      <c r="C131" s="99"/>
      <c r="D131" s="100"/>
      <c r="E131" s="453"/>
      <c r="F131" s="454"/>
      <c r="G131" s="454"/>
      <c r="H131" s="455"/>
      <c r="I131" s="100"/>
      <c r="J131" s="100"/>
      <c r="K131" s="100"/>
      <c r="L131" s="100"/>
      <c r="M131" s="100"/>
      <c r="N131" s="100"/>
      <c r="O131" s="100"/>
      <c r="P131" s="100"/>
      <c r="Q131" s="101"/>
    </row>
    <row r="132" spans="3:17" x14ac:dyDescent="0.25">
      <c r="C132" s="99"/>
      <c r="D132" s="100"/>
      <c r="E132" s="100"/>
      <c r="F132" s="100"/>
      <c r="G132" s="100"/>
      <c r="H132" s="100"/>
      <c r="I132" s="100"/>
      <c r="J132" s="100"/>
      <c r="K132" s="100"/>
      <c r="L132" s="100"/>
      <c r="M132" s="100"/>
      <c r="N132" s="100"/>
      <c r="O132" s="100"/>
      <c r="P132" s="100"/>
      <c r="Q132" s="101"/>
    </row>
    <row r="133" spans="3:17" ht="15" customHeight="1" x14ac:dyDescent="0.25">
      <c r="C133" s="99"/>
      <c r="D133" s="100"/>
      <c r="E133" s="379" t="s">
        <v>125</v>
      </c>
      <c r="F133" s="380"/>
      <c r="G133" s="380"/>
      <c r="H133" s="381"/>
      <c r="I133" s="100"/>
      <c r="J133" s="100"/>
      <c r="K133" s="100"/>
      <c r="L133" s="100"/>
      <c r="M133" s="100"/>
      <c r="N133" s="100"/>
      <c r="O133" s="100"/>
      <c r="P133" s="100"/>
      <c r="Q133" s="101"/>
    </row>
    <row r="134" spans="3:17" ht="8.25" customHeight="1" x14ac:dyDescent="0.25">
      <c r="C134" s="99"/>
      <c r="D134" s="100"/>
      <c r="E134" s="100"/>
      <c r="F134" s="100"/>
      <c r="G134" s="100"/>
      <c r="H134" s="100"/>
      <c r="I134" s="100"/>
      <c r="J134" s="100"/>
      <c r="K134" s="100"/>
      <c r="L134" s="100"/>
      <c r="M134" s="100"/>
      <c r="N134" s="100"/>
      <c r="O134" s="100"/>
      <c r="P134" s="100"/>
      <c r="Q134" s="101"/>
    </row>
    <row r="135" spans="3:17" x14ac:dyDescent="0.25">
      <c r="C135" s="99"/>
      <c r="D135" s="100"/>
      <c r="E135" s="373" t="s">
        <v>178</v>
      </c>
      <c r="F135" s="374"/>
      <c r="G135" s="374"/>
      <c r="H135" s="375"/>
      <c r="I135" s="100"/>
      <c r="J135" s="100"/>
      <c r="K135" s="71"/>
      <c r="L135" s="100"/>
      <c r="M135" s="100"/>
      <c r="N135" s="100"/>
      <c r="O135" s="100"/>
      <c r="P135" s="100"/>
      <c r="Q135" s="101"/>
    </row>
    <row r="136" spans="3:17" x14ac:dyDescent="0.25">
      <c r="C136" s="99"/>
      <c r="D136" s="100"/>
      <c r="E136" s="376" t="s">
        <v>16</v>
      </c>
      <c r="F136" s="377"/>
      <c r="G136" s="377"/>
      <c r="H136" s="378"/>
      <c r="I136" s="100"/>
      <c r="J136" s="100"/>
      <c r="K136" s="100"/>
      <c r="L136" s="100"/>
      <c r="M136" s="100"/>
      <c r="N136" s="100"/>
      <c r="O136" s="100"/>
      <c r="P136" s="100"/>
      <c r="Q136" s="101"/>
    </row>
    <row r="137" spans="3:17" x14ac:dyDescent="0.25">
      <c r="C137" s="99"/>
      <c r="D137" s="100"/>
      <c r="E137" s="100"/>
      <c r="F137" s="100"/>
      <c r="G137" s="100"/>
      <c r="H137" s="100"/>
      <c r="I137" s="100"/>
      <c r="J137" s="100"/>
      <c r="K137" s="100"/>
      <c r="L137" s="100"/>
      <c r="M137" s="100"/>
      <c r="N137" s="100"/>
      <c r="O137" s="100"/>
      <c r="P137" s="100"/>
      <c r="Q137" s="101"/>
    </row>
    <row r="138" spans="3:17" ht="15" customHeight="1" x14ac:dyDescent="0.25">
      <c r="C138" s="99"/>
      <c r="D138" s="100"/>
      <c r="E138" s="379" t="s">
        <v>401</v>
      </c>
      <c r="F138" s="380"/>
      <c r="G138" s="380"/>
      <c r="H138" s="381"/>
      <c r="I138" s="100"/>
      <c r="J138" s="100"/>
      <c r="K138" s="100"/>
      <c r="L138" s="100"/>
      <c r="M138" s="100"/>
      <c r="N138" s="100"/>
      <c r="O138" s="100"/>
      <c r="P138" s="100"/>
      <c r="Q138" s="101"/>
    </row>
    <row r="139" spans="3:17" ht="15" customHeight="1" x14ac:dyDescent="0.25">
      <c r="C139" s="99"/>
      <c r="D139" s="100"/>
      <c r="E139" s="287" t="s">
        <v>400</v>
      </c>
      <c r="F139" s="288"/>
      <c r="G139" s="288"/>
      <c r="H139" s="289"/>
      <c r="I139" s="100"/>
      <c r="J139" s="100"/>
      <c r="K139" s="100"/>
      <c r="L139" s="100"/>
      <c r="M139" s="100"/>
      <c r="N139" s="100"/>
      <c r="O139" s="100"/>
      <c r="P139" s="100"/>
      <c r="Q139" s="101"/>
    </row>
    <row r="140" spans="3:17" ht="8.25" customHeight="1" x14ac:dyDescent="0.25">
      <c r="C140" s="108"/>
      <c r="D140" s="109"/>
      <c r="E140" s="100"/>
      <c r="F140" s="100"/>
      <c r="G140" s="100"/>
      <c r="H140" s="100"/>
      <c r="I140" s="100"/>
      <c r="J140" s="100"/>
      <c r="K140" s="100"/>
      <c r="L140" s="100"/>
      <c r="M140" s="100"/>
      <c r="N140" s="100"/>
      <c r="O140" s="100"/>
      <c r="P140" s="100"/>
      <c r="Q140" s="101"/>
    </row>
    <row r="141" spans="3:17" ht="15" customHeight="1" x14ac:dyDescent="0.25">
      <c r="C141" s="106"/>
      <c r="D141" s="107"/>
      <c r="E141" s="373" t="s">
        <v>206</v>
      </c>
      <c r="F141" s="374"/>
      <c r="G141" s="374"/>
      <c r="H141" s="375"/>
      <c r="I141" s="100"/>
      <c r="J141" s="100"/>
      <c r="K141" s="71"/>
      <c r="L141" s="100"/>
      <c r="M141" s="100"/>
      <c r="N141" s="100"/>
      <c r="O141" s="100"/>
      <c r="P141" s="100"/>
      <c r="Q141" s="101"/>
    </row>
    <row r="142" spans="3:17" x14ac:dyDescent="0.25">
      <c r="C142" s="108"/>
      <c r="D142" s="109"/>
      <c r="E142" s="399"/>
      <c r="F142" s="400"/>
      <c r="G142" s="400"/>
      <c r="H142" s="401"/>
      <c r="I142" s="100"/>
      <c r="J142" s="100"/>
      <c r="K142" s="100"/>
      <c r="L142" s="100"/>
      <c r="M142" s="100"/>
      <c r="N142" s="100"/>
      <c r="O142" s="100"/>
      <c r="P142" s="100"/>
      <c r="Q142" s="101"/>
    </row>
    <row r="143" spans="3:17" x14ac:dyDescent="0.25">
      <c r="C143" s="108"/>
      <c r="D143" s="109"/>
      <c r="E143" s="399"/>
      <c r="F143" s="400"/>
      <c r="G143" s="400"/>
      <c r="H143" s="401"/>
      <c r="I143" s="100"/>
      <c r="J143" s="100"/>
      <c r="K143" s="100"/>
      <c r="L143" s="100"/>
      <c r="M143" s="100"/>
      <c r="N143" s="100"/>
      <c r="O143" s="100"/>
      <c r="P143" s="100"/>
      <c r="Q143" s="101"/>
    </row>
    <row r="144" spans="3:17" x14ac:dyDescent="0.25">
      <c r="C144" s="108"/>
      <c r="D144" s="109"/>
      <c r="E144" s="376"/>
      <c r="F144" s="377"/>
      <c r="G144" s="377"/>
      <c r="H144" s="378"/>
      <c r="I144" s="100"/>
      <c r="J144" s="100"/>
      <c r="K144" s="100"/>
      <c r="L144" s="100"/>
      <c r="M144" s="100"/>
      <c r="N144" s="100"/>
      <c r="O144" s="100"/>
      <c r="P144" s="100"/>
      <c r="Q144" s="101"/>
    </row>
    <row r="145" spans="3:17" ht="8.25" customHeight="1" x14ac:dyDescent="0.25">
      <c r="C145" s="108"/>
      <c r="D145" s="109"/>
      <c r="E145" s="100"/>
      <c r="F145" s="100"/>
      <c r="G145" s="100"/>
      <c r="H145" s="100"/>
      <c r="I145" s="100"/>
      <c r="J145" s="100"/>
      <c r="K145" s="100"/>
      <c r="L145" s="100"/>
      <c r="M145" s="100"/>
      <c r="N145" s="100"/>
      <c r="O145" s="100"/>
      <c r="P145" s="100"/>
      <c r="Q145" s="101"/>
    </row>
    <row r="146" spans="3:17" ht="15" customHeight="1" x14ac:dyDescent="0.25">
      <c r="C146" s="108"/>
      <c r="D146" s="109"/>
      <c r="E146" s="373" t="s">
        <v>207</v>
      </c>
      <c r="F146" s="374"/>
      <c r="G146" s="374"/>
      <c r="H146" s="375"/>
      <c r="I146" s="100"/>
      <c r="J146" s="100"/>
      <c r="K146" s="71"/>
      <c r="L146" s="100"/>
      <c r="M146" s="100"/>
      <c r="N146" s="100"/>
      <c r="O146" s="100"/>
      <c r="P146" s="100"/>
      <c r="Q146" s="101"/>
    </row>
    <row r="147" spans="3:17" x14ac:dyDescent="0.25">
      <c r="C147" s="108"/>
      <c r="D147" s="109"/>
      <c r="E147" s="399"/>
      <c r="F147" s="400"/>
      <c r="G147" s="400"/>
      <c r="H147" s="401"/>
      <c r="I147" s="100"/>
      <c r="J147" s="100"/>
      <c r="K147" s="100"/>
      <c r="L147" s="100"/>
      <c r="M147" s="100"/>
      <c r="N147" s="100"/>
      <c r="O147" s="100"/>
      <c r="P147" s="100"/>
      <c r="Q147" s="101"/>
    </row>
    <row r="148" spans="3:17" x14ac:dyDescent="0.25">
      <c r="C148" s="108"/>
      <c r="D148" s="109"/>
      <c r="E148" s="399"/>
      <c r="F148" s="400"/>
      <c r="G148" s="400"/>
      <c r="H148" s="401"/>
      <c r="I148" s="100"/>
      <c r="J148" s="100"/>
      <c r="K148" s="100"/>
      <c r="L148" s="100"/>
      <c r="M148" s="100"/>
      <c r="N148" s="100"/>
      <c r="O148" s="100"/>
      <c r="P148" s="100"/>
      <c r="Q148" s="101"/>
    </row>
    <row r="149" spans="3:17" x14ac:dyDescent="0.25">
      <c r="C149" s="108"/>
      <c r="D149" s="109"/>
      <c r="E149" s="376"/>
      <c r="F149" s="377"/>
      <c r="G149" s="377"/>
      <c r="H149" s="378"/>
      <c r="I149" s="100"/>
      <c r="J149" s="100"/>
      <c r="K149" s="100"/>
      <c r="L149" s="100"/>
      <c r="M149" s="100"/>
      <c r="N149" s="100"/>
      <c r="O149" s="100"/>
      <c r="P149" s="100"/>
      <c r="Q149" s="101"/>
    </row>
    <row r="150" spans="3:17" x14ac:dyDescent="0.25">
      <c r="C150" s="108"/>
      <c r="D150" s="109"/>
      <c r="E150" s="100"/>
      <c r="F150" s="100"/>
      <c r="G150" s="100"/>
      <c r="H150" s="100"/>
      <c r="I150" s="100"/>
      <c r="J150" s="100"/>
      <c r="K150" s="100"/>
      <c r="L150" s="100"/>
      <c r="M150" s="100"/>
      <c r="N150" s="100"/>
      <c r="O150" s="100"/>
      <c r="P150" s="100"/>
      <c r="Q150" s="101"/>
    </row>
    <row r="151" spans="3:17" x14ac:dyDescent="0.25">
      <c r="C151" s="108"/>
      <c r="D151" s="109"/>
      <c r="E151" s="379" t="s">
        <v>307</v>
      </c>
      <c r="F151" s="380"/>
      <c r="G151" s="380"/>
      <c r="H151" s="381"/>
      <c r="I151" s="100"/>
      <c r="J151" s="100"/>
      <c r="K151" s="100"/>
      <c r="L151" s="100"/>
      <c r="M151" s="100"/>
      <c r="N151" s="100"/>
      <c r="O151" s="100"/>
      <c r="P151" s="100"/>
      <c r="Q151" s="101"/>
    </row>
    <row r="152" spans="3:17" x14ac:dyDescent="0.25">
      <c r="C152" s="108"/>
      <c r="D152" s="109"/>
      <c r="E152" s="287" t="s">
        <v>402</v>
      </c>
      <c r="F152" s="288"/>
      <c r="G152" s="288"/>
      <c r="H152" s="289"/>
      <c r="I152" s="100"/>
      <c r="J152" s="100"/>
      <c r="K152" s="100"/>
      <c r="L152" s="100"/>
      <c r="M152" s="100"/>
      <c r="N152" s="100"/>
      <c r="O152" s="100"/>
      <c r="P152" s="100"/>
      <c r="Q152" s="101"/>
    </row>
    <row r="153" spans="3:17" ht="8.25" customHeight="1" x14ac:dyDescent="0.25">
      <c r="C153" s="108"/>
      <c r="D153" s="109"/>
      <c r="E153" s="100"/>
      <c r="F153" s="100"/>
      <c r="G153" s="100"/>
      <c r="H153" s="100"/>
      <c r="I153" s="100"/>
      <c r="J153" s="100"/>
      <c r="K153" s="100"/>
      <c r="L153" s="100"/>
      <c r="M153" s="100"/>
      <c r="N153" s="100"/>
      <c r="O153" s="100"/>
      <c r="P153" s="100"/>
      <c r="Q153" s="101"/>
    </row>
    <row r="154" spans="3:17" x14ac:dyDescent="0.25">
      <c r="C154" s="108"/>
      <c r="D154" s="109"/>
      <c r="E154" s="427" t="s">
        <v>364</v>
      </c>
      <c r="F154" s="428"/>
      <c r="G154" s="428"/>
      <c r="H154" s="429"/>
      <c r="I154" s="100"/>
      <c r="J154" s="100"/>
      <c r="K154" s="71"/>
      <c r="L154" s="100"/>
      <c r="M154" s="100"/>
      <c r="N154" s="100"/>
      <c r="O154" s="100"/>
      <c r="P154" s="100"/>
      <c r="Q154" s="101"/>
    </row>
    <row r="155" spans="3:17" ht="35.25" customHeight="1" x14ac:dyDescent="0.25">
      <c r="C155" s="108"/>
      <c r="D155" s="109"/>
      <c r="E155" s="430"/>
      <c r="F155" s="431"/>
      <c r="G155" s="431"/>
      <c r="H155" s="432"/>
      <c r="I155" s="100"/>
      <c r="J155" s="100"/>
      <c r="K155" s="100"/>
      <c r="L155" s="100"/>
      <c r="M155" s="100"/>
      <c r="N155" s="100"/>
      <c r="O155" s="100"/>
      <c r="P155" s="100"/>
      <c r="Q155" s="101"/>
    </row>
    <row r="156" spans="3:17" ht="8.25" customHeight="1" x14ac:dyDescent="0.25">
      <c r="C156" s="108"/>
      <c r="D156" s="109"/>
      <c r="E156" s="100"/>
      <c r="F156" s="100"/>
      <c r="G156" s="100"/>
      <c r="H156" s="100"/>
      <c r="I156" s="100"/>
      <c r="J156" s="100"/>
      <c r="K156" s="100"/>
      <c r="L156" s="100"/>
      <c r="M156" s="100"/>
      <c r="N156" s="100"/>
      <c r="O156" s="100"/>
      <c r="P156" s="100"/>
      <c r="Q156" s="101"/>
    </row>
    <row r="157" spans="3:17" ht="15" customHeight="1" x14ac:dyDescent="0.25">
      <c r="C157" s="108"/>
      <c r="D157" s="109"/>
      <c r="E157" s="427" t="s">
        <v>365</v>
      </c>
      <c r="F157" s="428"/>
      <c r="G157" s="428"/>
      <c r="H157" s="429"/>
      <c r="I157" s="100"/>
      <c r="J157" s="100"/>
      <c r="K157" s="71"/>
      <c r="L157" s="100"/>
      <c r="M157" s="100"/>
      <c r="N157" s="100"/>
      <c r="O157" s="100"/>
      <c r="P157" s="100"/>
      <c r="Q157" s="101"/>
    </row>
    <row r="158" spans="3:17" x14ac:dyDescent="0.25">
      <c r="C158" s="108"/>
      <c r="D158" s="109"/>
      <c r="E158" s="459"/>
      <c r="F158" s="460"/>
      <c r="G158" s="460"/>
      <c r="H158" s="461"/>
      <c r="I158" s="100"/>
      <c r="J158" s="100"/>
      <c r="K158" s="100"/>
      <c r="L158" s="100"/>
      <c r="M158" s="100"/>
      <c r="N158" s="100"/>
      <c r="O158" s="100"/>
      <c r="P158" s="100"/>
      <c r="Q158" s="101"/>
    </row>
    <row r="159" spans="3:17" x14ac:dyDescent="0.25">
      <c r="C159" s="108"/>
      <c r="D159" s="109"/>
      <c r="E159" s="459"/>
      <c r="F159" s="460"/>
      <c r="G159" s="460"/>
      <c r="H159" s="461"/>
      <c r="I159" s="100"/>
      <c r="J159" s="100"/>
      <c r="K159" s="433"/>
      <c r="L159" s="433"/>
      <c r="M159" s="433"/>
      <c r="N159" s="433"/>
      <c r="O159" s="433"/>
      <c r="P159" s="100"/>
      <c r="Q159" s="101"/>
    </row>
    <row r="160" spans="3:17" x14ac:dyDescent="0.25">
      <c r="C160" s="108"/>
      <c r="D160" s="109"/>
      <c r="E160" s="459"/>
      <c r="F160" s="460"/>
      <c r="G160" s="460"/>
      <c r="H160" s="461"/>
      <c r="I160" s="100"/>
      <c r="J160" s="100"/>
      <c r="K160" s="433"/>
      <c r="L160" s="433"/>
      <c r="M160" s="433"/>
      <c r="N160" s="433"/>
      <c r="O160" s="433"/>
      <c r="P160" s="100"/>
      <c r="Q160" s="101"/>
    </row>
    <row r="161" spans="3:17" x14ac:dyDescent="0.25">
      <c r="C161" s="108"/>
      <c r="D161" s="109"/>
      <c r="E161" s="430"/>
      <c r="F161" s="431"/>
      <c r="G161" s="431"/>
      <c r="H161" s="432"/>
      <c r="I161" s="100"/>
      <c r="J161" s="100"/>
      <c r="K161" s="433"/>
      <c r="L161" s="433"/>
      <c r="M161" s="433"/>
      <c r="N161" s="433"/>
      <c r="O161" s="433"/>
      <c r="P161" s="100"/>
      <c r="Q161" s="101"/>
    </row>
    <row r="162" spans="3:17" x14ac:dyDescent="0.25">
      <c r="C162" s="108"/>
      <c r="D162" s="109"/>
      <c r="E162" s="100"/>
      <c r="F162" s="100"/>
      <c r="G162" s="100"/>
      <c r="H162" s="100"/>
      <c r="I162" s="100"/>
      <c r="J162" s="100"/>
      <c r="K162" s="433"/>
      <c r="L162" s="433"/>
      <c r="M162" s="433"/>
      <c r="N162" s="433"/>
      <c r="O162" s="433"/>
      <c r="P162" s="100"/>
      <c r="Q162" s="101"/>
    </row>
    <row r="163" spans="3:17" x14ac:dyDescent="0.25">
      <c r="C163" s="108"/>
      <c r="D163" s="109"/>
      <c r="E163" s="100"/>
      <c r="F163" s="100"/>
      <c r="G163" s="100"/>
      <c r="H163" s="100"/>
      <c r="I163" s="100"/>
      <c r="J163" s="100"/>
      <c r="K163" s="433"/>
      <c r="L163" s="433"/>
      <c r="M163" s="433"/>
      <c r="N163" s="433"/>
      <c r="O163" s="433"/>
      <c r="P163" s="100"/>
      <c r="Q163" s="101"/>
    </row>
    <row r="164" spans="3:17" x14ac:dyDescent="0.25">
      <c r="C164" s="108"/>
      <c r="D164" s="109"/>
      <c r="E164" s="100"/>
      <c r="F164" s="100"/>
      <c r="G164" s="100"/>
      <c r="H164" s="100"/>
      <c r="I164" s="100"/>
      <c r="J164" s="100"/>
      <c r="K164" s="241"/>
      <c r="L164" s="241"/>
      <c r="M164" s="241"/>
      <c r="N164" s="241"/>
      <c r="O164" s="241"/>
      <c r="P164" s="100"/>
      <c r="Q164" s="101"/>
    </row>
    <row r="165" spans="3:17" x14ac:dyDescent="0.25">
      <c r="C165" s="108"/>
      <c r="D165" s="109"/>
      <c r="E165" s="100"/>
      <c r="F165" s="100"/>
      <c r="G165" s="100"/>
      <c r="H165" s="100"/>
      <c r="I165" s="100"/>
      <c r="J165" s="100"/>
      <c r="K165" s="241"/>
      <c r="L165" s="241"/>
      <c r="M165" s="241"/>
      <c r="N165" s="241"/>
      <c r="O165" s="241"/>
      <c r="P165" s="100"/>
      <c r="Q165" s="101"/>
    </row>
    <row r="166" spans="3:17" x14ac:dyDescent="0.25">
      <c r="C166" s="108"/>
      <c r="D166" s="109"/>
      <c r="E166" s="100"/>
      <c r="F166" s="100"/>
      <c r="G166" s="100"/>
      <c r="H166" s="100"/>
      <c r="I166" s="100"/>
      <c r="J166" s="100"/>
      <c r="K166" s="241"/>
      <c r="L166" s="241"/>
      <c r="M166" s="241"/>
      <c r="N166" s="241"/>
      <c r="O166" s="241"/>
      <c r="P166" s="100"/>
      <c r="Q166" s="101"/>
    </row>
    <row r="167" spans="3:17" x14ac:dyDescent="0.25">
      <c r="C167" s="108"/>
      <c r="D167" s="109"/>
      <c r="E167" s="100"/>
      <c r="F167" s="100"/>
      <c r="G167" s="100"/>
      <c r="H167" s="100"/>
      <c r="I167" s="100"/>
      <c r="J167" s="100"/>
      <c r="K167" s="100"/>
      <c r="L167" s="100"/>
      <c r="M167" s="100"/>
      <c r="N167" s="100"/>
      <c r="O167" s="100"/>
      <c r="P167" s="100"/>
      <c r="Q167" s="101"/>
    </row>
    <row r="168" spans="3:17" ht="15.75" customHeight="1" x14ac:dyDescent="0.25">
      <c r="C168" s="108"/>
      <c r="D168" s="109"/>
      <c r="E168" s="379" t="s">
        <v>126</v>
      </c>
      <c r="F168" s="380"/>
      <c r="G168" s="380"/>
      <c r="H168" s="381"/>
      <c r="I168" s="100"/>
      <c r="J168" s="100"/>
      <c r="K168" s="100"/>
      <c r="L168" s="100"/>
      <c r="M168" s="100"/>
      <c r="N168" s="100"/>
      <c r="O168" s="100"/>
      <c r="P168" s="100"/>
      <c r="Q168" s="101"/>
    </row>
    <row r="169" spans="3:17" ht="18.75" customHeight="1" x14ac:dyDescent="0.25">
      <c r="C169" s="108"/>
      <c r="D169" s="109"/>
      <c r="E169" s="294" t="s">
        <v>409</v>
      </c>
      <c r="F169" s="110"/>
      <c r="G169" s="110"/>
      <c r="H169" s="110"/>
      <c r="I169" s="100"/>
      <c r="J169" s="100"/>
      <c r="K169" s="100"/>
      <c r="L169" s="100"/>
      <c r="M169" s="100"/>
      <c r="N169" s="100"/>
      <c r="O169" s="100"/>
      <c r="P169" s="100"/>
      <c r="Q169" s="101"/>
    </row>
    <row r="170" spans="3:17" ht="18.75" customHeight="1" x14ac:dyDescent="0.25">
      <c r="C170" s="108"/>
      <c r="D170" s="109"/>
      <c r="E170" s="295" t="s">
        <v>408</v>
      </c>
      <c r="F170" s="288"/>
      <c r="G170" s="288"/>
      <c r="H170" s="289"/>
      <c r="I170" s="100"/>
      <c r="J170" s="100"/>
      <c r="K170" s="100"/>
      <c r="L170" s="100"/>
      <c r="M170" s="100"/>
      <c r="N170" s="100"/>
      <c r="O170" s="100"/>
      <c r="P170" s="100"/>
      <c r="Q170" s="101"/>
    </row>
    <row r="171" spans="3:17" ht="15" customHeight="1" x14ac:dyDescent="0.25">
      <c r="C171" s="108"/>
      <c r="D171" s="109"/>
      <c r="E171" s="373" t="s">
        <v>403</v>
      </c>
      <c r="F171" s="374"/>
      <c r="G171" s="374"/>
      <c r="H171" s="424"/>
      <c r="I171" s="100"/>
      <c r="J171" s="100"/>
      <c r="K171" s="71"/>
      <c r="L171" s="100"/>
      <c r="M171" s="100"/>
      <c r="N171" s="100"/>
      <c r="O171" s="100"/>
      <c r="P171" s="100"/>
      <c r="Q171" s="101"/>
    </row>
    <row r="172" spans="3:17" ht="15" customHeight="1" x14ac:dyDescent="0.25">
      <c r="C172" s="108"/>
      <c r="D172" s="109"/>
      <c r="E172" s="376"/>
      <c r="F172" s="377"/>
      <c r="G172" s="377"/>
      <c r="H172" s="426"/>
      <c r="I172" s="100"/>
      <c r="J172" s="100"/>
      <c r="K172" s="100"/>
      <c r="L172" s="100"/>
      <c r="M172" s="100"/>
      <c r="N172" s="100"/>
      <c r="O172" s="100"/>
      <c r="P172" s="100"/>
      <c r="Q172" s="101"/>
    </row>
    <row r="173" spans="3:17" ht="8.25" customHeight="1" x14ac:dyDescent="0.25">
      <c r="C173" s="108"/>
      <c r="D173" s="109"/>
      <c r="E173" s="100"/>
      <c r="F173" s="100"/>
      <c r="G173" s="100"/>
      <c r="H173" s="100"/>
      <c r="I173" s="100"/>
      <c r="J173" s="100"/>
      <c r="K173" s="100"/>
      <c r="L173" s="100"/>
      <c r="M173" s="100"/>
      <c r="N173" s="100"/>
      <c r="O173" s="100"/>
      <c r="P173" s="100"/>
      <c r="Q173" s="101"/>
    </row>
    <row r="174" spans="3:17" ht="15" customHeight="1" x14ac:dyDescent="0.25">
      <c r="C174" s="108"/>
      <c r="D174" s="109"/>
      <c r="E174" s="373" t="s">
        <v>288</v>
      </c>
      <c r="F174" s="374"/>
      <c r="G174" s="374"/>
      <c r="H174" s="424"/>
      <c r="I174" s="100"/>
      <c r="J174" s="100"/>
      <c r="K174" s="71"/>
      <c r="L174" s="100"/>
      <c r="M174" s="100"/>
      <c r="N174" s="100"/>
      <c r="O174" s="100"/>
      <c r="P174" s="100"/>
      <c r="Q174" s="101"/>
    </row>
    <row r="175" spans="3:17" x14ac:dyDescent="0.25">
      <c r="C175" s="108"/>
      <c r="D175" s="109"/>
      <c r="E175" s="376"/>
      <c r="F175" s="377"/>
      <c r="G175" s="377"/>
      <c r="H175" s="426"/>
      <c r="I175" s="100"/>
      <c r="J175" s="100"/>
      <c r="K175" s="100"/>
      <c r="L175" s="100"/>
      <c r="M175" s="100"/>
      <c r="N175" s="100"/>
      <c r="O175" s="100"/>
      <c r="P175" s="100"/>
      <c r="Q175" s="101"/>
    </row>
    <row r="176" spans="3:17" ht="8.25" customHeight="1" x14ac:dyDescent="0.25">
      <c r="C176" s="108"/>
      <c r="D176" s="109"/>
      <c r="E176" s="100"/>
      <c r="F176" s="100"/>
      <c r="G176" s="100"/>
      <c r="H176" s="100"/>
      <c r="I176" s="100"/>
      <c r="J176" s="100"/>
      <c r="K176" s="100"/>
      <c r="L176" s="100"/>
      <c r="M176" s="100"/>
      <c r="N176" s="100"/>
      <c r="O176" s="100"/>
      <c r="P176" s="100"/>
      <c r="Q176" s="101"/>
    </row>
    <row r="177" spans="3:17" x14ac:dyDescent="0.25">
      <c r="C177" s="108"/>
      <c r="D177" s="109"/>
      <c r="E177" s="422" t="s">
        <v>180</v>
      </c>
      <c r="F177" s="407"/>
      <c r="G177" s="407"/>
      <c r="H177" s="408"/>
      <c r="I177" s="100"/>
      <c r="J177" s="100"/>
      <c r="K177" s="71"/>
      <c r="L177" s="100"/>
      <c r="M177" s="100"/>
      <c r="N177" s="100"/>
      <c r="O177" s="100"/>
      <c r="P177" s="100"/>
      <c r="Q177" s="101"/>
    </row>
    <row r="178" spans="3:17" ht="8.25" customHeight="1" x14ac:dyDescent="0.25">
      <c r="C178" s="108"/>
      <c r="D178" s="109"/>
      <c r="E178" s="100"/>
      <c r="F178" s="100"/>
      <c r="G178" s="100"/>
      <c r="H178" s="100"/>
      <c r="I178" s="100"/>
      <c r="J178" s="100"/>
      <c r="K178" s="100"/>
      <c r="L178" s="100"/>
      <c r="M178" s="100"/>
      <c r="N178" s="100"/>
      <c r="O178" s="100"/>
      <c r="P178" s="100"/>
      <c r="Q178" s="101"/>
    </row>
    <row r="179" spans="3:17" x14ac:dyDescent="0.25">
      <c r="C179" s="108"/>
      <c r="D179" s="109"/>
      <c r="E179" s="422" t="s">
        <v>181</v>
      </c>
      <c r="F179" s="407"/>
      <c r="G179" s="407"/>
      <c r="H179" s="408"/>
      <c r="I179" s="100"/>
      <c r="J179" s="100"/>
      <c r="K179" s="71"/>
      <c r="L179" s="100"/>
      <c r="M179" s="100"/>
      <c r="N179" s="100"/>
      <c r="O179" s="100"/>
      <c r="P179" s="100"/>
      <c r="Q179" s="101"/>
    </row>
    <row r="180" spans="3:17" x14ac:dyDescent="0.25">
      <c r="C180" s="108"/>
      <c r="D180" s="109"/>
      <c r="E180" s="100"/>
      <c r="F180" s="100"/>
      <c r="G180" s="100"/>
      <c r="H180" s="100"/>
      <c r="I180" s="100"/>
      <c r="J180" s="100"/>
      <c r="K180" s="100"/>
      <c r="L180" s="100"/>
      <c r="M180" s="158"/>
      <c r="N180" s="158"/>
      <c r="O180" s="158"/>
      <c r="P180" s="158"/>
      <c r="Q180" s="160"/>
    </row>
    <row r="181" spans="3:17" ht="15" customHeight="1" x14ac:dyDescent="0.25">
      <c r="C181" s="108"/>
      <c r="D181" s="109"/>
      <c r="E181" s="379" t="s">
        <v>405</v>
      </c>
      <c r="F181" s="380"/>
      <c r="G181" s="380"/>
      <c r="H181" s="381"/>
      <c r="I181" s="100"/>
      <c r="J181" s="100"/>
      <c r="K181" s="100"/>
      <c r="L181" s="100"/>
      <c r="M181" s="372" t="s">
        <v>193</v>
      </c>
      <c r="N181" s="372"/>
      <c r="O181" s="372"/>
      <c r="P181" s="372"/>
      <c r="Q181" s="160"/>
    </row>
    <row r="182" spans="3:17" ht="8.25" customHeight="1" x14ac:dyDescent="0.25">
      <c r="C182" s="99"/>
      <c r="D182" s="100"/>
      <c r="E182" s="100"/>
      <c r="F182" s="100"/>
      <c r="G182" s="100"/>
      <c r="H182" s="100"/>
      <c r="I182" s="100"/>
      <c r="J182" s="100"/>
      <c r="K182" s="100"/>
      <c r="L182" s="100"/>
      <c r="M182" s="100"/>
      <c r="N182" s="100"/>
      <c r="O182" s="100"/>
      <c r="P182" s="100"/>
      <c r="Q182" s="101"/>
    </row>
    <row r="183" spans="3:17" ht="15" customHeight="1" x14ac:dyDescent="0.25">
      <c r="C183" s="106"/>
      <c r="D183" s="107"/>
      <c r="E183" s="373" t="s">
        <v>183</v>
      </c>
      <c r="F183" s="374"/>
      <c r="G183" s="374"/>
      <c r="H183" s="424"/>
      <c r="I183" s="100"/>
      <c r="J183" s="100"/>
      <c r="K183" s="71"/>
      <c r="L183" s="100"/>
      <c r="M183" s="161"/>
      <c r="N183" s="161" t="s">
        <v>201</v>
      </c>
      <c r="O183" s="164"/>
      <c r="P183" s="236"/>
      <c r="Q183" s="160"/>
    </row>
    <row r="184" spans="3:17" ht="15" customHeight="1" x14ac:dyDescent="0.25">
      <c r="C184" s="108"/>
      <c r="D184" s="109"/>
      <c r="E184" s="399"/>
      <c r="F184" s="400"/>
      <c r="G184" s="400"/>
      <c r="H184" s="425"/>
      <c r="I184" s="100"/>
      <c r="J184" s="100"/>
      <c r="K184" s="100"/>
      <c r="L184" s="100"/>
      <c r="M184" s="158"/>
      <c r="N184" s="158"/>
      <c r="O184" s="158"/>
      <c r="P184" s="158"/>
      <c r="Q184" s="160"/>
    </row>
    <row r="185" spans="3:17" x14ac:dyDescent="0.25">
      <c r="C185" s="108"/>
      <c r="D185" s="109"/>
      <c r="E185" s="399"/>
      <c r="F185" s="400"/>
      <c r="G185" s="400"/>
      <c r="H185" s="425"/>
      <c r="I185" s="100"/>
      <c r="J185" s="100"/>
      <c r="K185" s="100"/>
      <c r="L185" s="100"/>
      <c r="M185" s="158"/>
      <c r="N185" s="158"/>
      <c r="O185" s="158"/>
      <c r="P185" s="158"/>
      <c r="Q185" s="160"/>
    </row>
    <row r="186" spans="3:17" x14ac:dyDescent="0.25">
      <c r="C186" s="108"/>
      <c r="D186" s="109"/>
      <c r="E186" s="376"/>
      <c r="F186" s="377"/>
      <c r="G186" s="377"/>
      <c r="H186" s="426"/>
      <c r="I186" s="100"/>
      <c r="J186" s="100"/>
      <c r="K186" s="100"/>
      <c r="L186" s="100"/>
      <c r="M186" s="158"/>
      <c r="N186" s="158"/>
      <c r="O186" s="158"/>
      <c r="P186" s="158"/>
      <c r="Q186" s="160"/>
    </row>
    <row r="187" spans="3:17" x14ac:dyDescent="0.25">
      <c r="C187" s="108"/>
      <c r="D187" s="109"/>
      <c r="E187" s="100"/>
      <c r="F187" s="100"/>
      <c r="G187" s="100"/>
      <c r="H187" s="100"/>
      <c r="I187" s="100"/>
      <c r="J187" s="100"/>
      <c r="K187" s="100"/>
      <c r="L187" s="100"/>
      <c r="M187" s="100"/>
      <c r="N187" s="100"/>
      <c r="O187" s="100"/>
      <c r="P187" s="100"/>
      <c r="Q187" s="101"/>
    </row>
    <row r="188" spans="3:17" ht="15" customHeight="1" x14ac:dyDescent="0.25">
      <c r="C188" s="108"/>
      <c r="D188" s="109"/>
      <c r="E188" s="379" t="s">
        <v>142</v>
      </c>
      <c r="F188" s="380"/>
      <c r="G188" s="380"/>
      <c r="H188" s="381"/>
      <c r="I188" s="100"/>
      <c r="J188" s="100"/>
      <c r="K188" s="105"/>
      <c r="L188" s="100"/>
      <c r="M188" s="100"/>
      <c r="N188" s="100"/>
      <c r="O188" s="100"/>
      <c r="P188" s="100"/>
      <c r="Q188" s="101"/>
    </row>
    <row r="189" spans="3:17" ht="8.25" customHeight="1" x14ac:dyDescent="0.25">
      <c r="C189" s="99"/>
      <c r="D189" s="100"/>
      <c r="E189" s="456" t="s">
        <v>184</v>
      </c>
      <c r="F189" s="456"/>
      <c r="G189" s="456"/>
      <c r="H189" s="456"/>
      <c r="I189" s="100"/>
      <c r="J189" s="100"/>
      <c r="K189" s="100"/>
      <c r="L189" s="100"/>
      <c r="M189" s="100"/>
      <c r="N189" s="100"/>
      <c r="O189" s="100"/>
      <c r="P189" s="100"/>
      <c r="Q189" s="101"/>
    </row>
    <row r="190" spans="3:17" x14ac:dyDescent="0.25">
      <c r="C190" s="99"/>
      <c r="D190" s="100"/>
      <c r="E190" s="457"/>
      <c r="F190" s="457"/>
      <c r="G190" s="457"/>
      <c r="H190" s="457"/>
      <c r="I190" s="100"/>
      <c r="J190" s="100"/>
      <c r="K190" s="100"/>
      <c r="L190" s="100"/>
      <c r="M190" s="100"/>
      <c r="N190" s="100"/>
      <c r="O190" s="100"/>
      <c r="P190" s="100"/>
      <c r="Q190" s="101"/>
    </row>
    <row r="191" spans="3:17" x14ac:dyDescent="0.25">
      <c r="C191" s="99"/>
      <c r="D191" s="100"/>
      <c r="E191" s="457"/>
      <c r="F191" s="457"/>
      <c r="G191" s="457"/>
      <c r="H191" s="457"/>
      <c r="I191" s="100"/>
      <c r="J191" s="100"/>
      <c r="K191" s="100"/>
      <c r="L191" s="100"/>
      <c r="M191" s="100"/>
      <c r="N191" s="100"/>
      <c r="O191" s="100"/>
      <c r="P191" s="100"/>
      <c r="Q191" s="101"/>
    </row>
    <row r="192" spans="3:17" x14ac:dyDescent="0.25">
      <c r="C192" s="99"/>
      <c r="D192" s="100"/>
      <c r="E192" s="457"/>
      <c r="F192" s="457"/>
      <c r="G192" s="457"/>
      <c r="H192" s="457"/>
      <c r="I192" s="100"/>
      <c r="J192" s="100"/>
      <c r="K192" s="100"/>
      <c r="L192" s="100"/>
      <c r="M192" s="100"/>
      <c r="N192" s="100"/>
      <c r="O192" s="100"/>
      <c r="P192" s="100"/>
      <c r="Q192" s="101"/>
    </row>
    <row r="193" spans="3:17" x14ac:dyDescent="0.25">
      <c r="C193" s="99"/>
      <c r="D193" s="100"/>
      <c r="E193" s="458"/>
      <c r="F193" s="458"/>
      <c r="G193" s="458"/>
      <c r="H193" s="458"/>
      <c r="I193" s="100"/>
      <c r="J193" s="100"/>
      <c r="K193" s="100"/>
      <c r="L193" s="100"/>
      <c r="M193" s="100"/>
      <c r="N193" s="100"/>
      <c r="O193" s="100"/>
      <c r="P193" s="100"/>
      <c r="Q193" s="101"/>
    </row>
    <row r="194" spans="3:17" ht="15" customHeight="1" x14ac:dyDescent="0.25">
      <c r="C194" s="106"/>
      <c r="D194" s="107"/>
      <c r="E194" s="373" t="s">
        <v>404</v>
      </c>
      <c r="F194" s="374"/>
      <c r="G194" s="374"/>
      <c r="H194" s="375"/>
      <c r="I194" s="100"/>
      <c r="J194" s="100"/>
      <c r="K194" s="71"/>
      <c r="L194" s="100"/>
      <c r="M194" s="100"/>
      <c r="N194" s="100"/>
      <c r="O194" s="100"/>
      <c r="P194" s="100"/>
      <c r="Q194" s="101"/>
    </row>
    <row r="195" spans="3:17" ht="15" customHeight="1" x14ac:dyDescent="0.25">
      <c r="C195" s="99"/>
      <c r="D195" s="100"/>
      <c r="E195" s="376"/>
      <c r="F195" s="377"/>
      <c r="G195" s="377"/>
      <c r="H195" s="378"/>
      <c r="I195" s="100"/>
      <c r="J195" s="100"/>
      <c r="K195" s="105"/>
      <c r="L195" s="100"/>
      <c r="M195" s="100"/>
      <c r="N195" s="100"/>
      <c r="O195" s="100"/>
      <c r="P195" s="100"/>
      <c r="Q195" s="101"/>
    </row>
    <row r="196" spans="3:17" x14ac:dyDescent="0.25">
      <c r="C196" s="99"/>
      <c r="D196" s="100"/>
      <c r="E196" s="100"/>
      <c r="F196" s="100"/>
      <c r="G196" s="100"/>
      <c r="H196" s="100"/>
      <c r="I196" s="100"/>
      <c r="J196" s="100"/>
      <c r="K196" s="100"/>
      <c r="L196" s="100"/>
      <c r="M196" s="100"/>
      <c r="N196" s="100"/>
      <c r="O196" s="100"/>
      <c r="P196" s="100"/>
      <c r="Q196" s="101"/>
    </row>
    <row r="197" spans="3:17" x14ac:dyDescent="0.25">
      <c r="C197" s="99"/>
      <c r="D197" s="100"/>
      <c r="E197" s="379" t="s">
        <v>39</v>
      </c>
      <c r="F197" s="380"/>
      <c r="G197" s="380"/>
      <c r="H197" s="381"/>
      <c r="I197" s="100"/>
      <c r="J197" s="100"/>
      <c r="K197" s="105"/>
      <c r="L197" s="100"/>
      <c r="M197" s="100"/>
      <c r="N197" s="100"/>
      <c r="O197" s="100"/>
      <c r="P197" s="100"/>
      <c r="Q197" s="101"/>
    </row>
    <row r="198" spans="3:17" ht="8.25" customHeight="1" x14ac:dyDescent="0.25">
      <c r="C198" s="99"/>
      <c r="D198" s="100"/>
      <c r="E198" s="100"/>
      <c r="F198" s="100"/>
      <c r="G198" s="100"/>
      <c r="H198" s="100"/>
      <c r="I198" s="100"/>
      <c r="J198" s="100"/>
      <c r="K198" s="100"/>
      <c r="L198" s="100"/>
      <c r="M198" s="100"/>
      <c r="N198" s="100"/>
      <c r="O198" s="100"/>
      <c r="P198" s="100"/>
      <c r="Q198" s="101"/>
    </row>
    <row r="199" spans="3:17" x14ac:dyDescent="0.25">
      <c r="C199" s="99"/>
      <c r="D199" s="100"/>
      <c r="E199" s="395" t="s">
        <v>127</v>
      </c>
      <c r="F199" s="396"/>
      <c r="G199" s="396"/>
      <c r="H199" s="397"/>
      <c r="I199" s="100"/>
      <c r="J199" s="100"/>
      <c r="K199" s="71"/>
      <c r="L199" s="100"/>
      <c r="M199" s="100"/>
      <c r="N199" s="100"/>
      <c r="O199" s="100"/>
      <c r="P199" s="100"/>
      <c r="Q199" s="101"/>
    </row>
    <row r="200" spans="3:17" x14ac:dyDescent="0.25">
      <c r="C200" s="102"/>
      <c r="D200" s="103"/>
      <c r="E200" s="103"/>
      <c r="F200" s="103"/>
      <c r="G200" s="103"/>
      <c r="H200" s="103"/>
      <c r="I200" s="103"/>
      <c r="J200" s="103"/>
      <c r="K200" s="103"/>
      <c r="L200" s="103"/>
      <c r="M200" s="103"/>
      <c r="N200" s="103"/>
      <c r="O200" s="103"/>
      <c r="P200" s="103"/>
      <c r="Q200" s="104"/>
    </row>
    <row r="203" spans="3:17" s="113" customFormat="1" x14ac:dyDescent="0.25">
      <c r="C203" s="111" t="s">
        <v>45</v>
      </c>
      <c r="D203" s="112"/>
    </row>
    <row r="205" spans="3:17" x14ac:dyDescent="0.25">
      <c r="C205" s="127" t="s">
        <v>161</v>
      </c>
      <c r="D205" s="140"/>
      <c r="E205" s="140"/>
      <c r="F205" s="140"/>
      <c r="G205" s="141"/>
      <c r="H205" s="141"/>
      <c r="I205" s="141"/>
      <c r="J205" s="141"/>
      <c r="K205" s="142"/>
    </row>
    <row r="206" spans="3:17" x14ac:dyDescent="0.25">
      <c r="C206" s="175" t="s">
        <v>163</v>
      </c>
      <c r="D206" s="49"/>
      <c r="E206" s="147"/>
      <c r="F206" s="49"/>
      <c r="G206" s="38"/>
      <c r="H206" s="38"/>
      <c r="I206" s="49"/>
      <c r="J206" s="49"/>
      <c r="K206" s="147"/>
    </row>
    <row r="207" spans="3:17" x14ac:dyDescent="0.25">
      <c r="C207" s="174"/>
      <c r="D207" s="38"/>
      <c r="E207" s="144" t="s">
        <v>164</v>
      </c>
      <c r="F207" s="38"/>
      <c r="G207" s="38"/>
      <c r="H207" s="38"/>
      <c r="I207" s="38"/>
      <c r="J207" s="38"/>
      <c r="K207" s="176"/>
    </row>
    <row r="208" spans="3:17" x14ac:dyDescent="0.25">
      <c r="C208" s="145"/>
      <c r="D208" s="146"/>
      <c r="E208" s="146"/>
      <c r="F208" s="146"/>
      <c r="G208" s="146"/>
      <c r="H208" s="146"/>
      <c r="I208" s="146"/>
      <c r="J208" s="146"/>
      <c r="K208" s="177"/>
    </row>
    <row r="210" spans="3:11" x14ac:dyDescent="0.25">
      <c r="C210" s="178" t="s">
        <v>135</v>
      </c>
      <c r="D210" s="141"/>
      <c r="E210" s="141"/>
      <c r="F210" s="141"/>
      <c r="G210" s="141"/>
      <c r="H210" s="141"/>
      <c r="I210" s="141"/>
      <c r="J210" s="141"/>
      <c r="K210" s="179"/>
    </row>
    <row r="211" spans="3:11" x14ac:dyDescent="0.25">
      <c r="C211" s="175" t="s">
        <v>210</v>
      </c>
      <c r="D211" s="38"/>
      <c r="E211" s="38"/>
      <c r="F211" s="38"/>
      <c r="G211" s="38"/>
      <c r="H211" s="38"/>
      <c r="I211" s="38"/>
      <c r="J211" s="38"/>
      <c r="K211" s="176"/>
    </row>
    <row r="212" spans="3:11" x14ac:dyDescent="0.25">
      <c r="C212" s="180" t="s">
        <v>211</v>
      </c>
      <c r="D212" s="413" t="s">
        <v>213</v>
      </c>
      <c r="E212" s="329"/>
      <c r="F212" s="329"/>
      <c r="G212" s="38"/>
      <c r="H212" s="38"/>
      <c r="I212" s="38"/>
      <c r="J212" s="38"/>
      <c r="K212" s="176"/>
    </row>
    <row r="213" spans="3:11" x14ac:dyDescent="0.25">
      <c r="C213" s="180"/>
      <c r="D213" s="413" t="s">
        <v>214</v>
      </c>
      <c r="E213" s="329"/>
      <c r="F213" s="329"/>
      <c r="G213" s="38"/>
      <c r="H213" s="38"/>
      <c r="I213" s="38"/>
      <c r="J213" s="38"/>
      <c r="K213" s="176"/>
    </row>
    <row r="214" spans="3:11" x14ac:dyDescent="0.25">
      <c r="C214" s="143"/>
      <c r="D214" s="414" t="s">
        <v>212</v>
      </c>
      <c r="E214" s="415"/>
      <c r="F214" s="415"/>
      <c r="G214" s="415"/>
      <c r="H214" s="415"/>
      <c r="I214" s="415"/>
      <c r="J214" s="415"/>
      <c r="K214" s="416"/>
    </row>
    <row r="215" spans="3:11" ht="15.75" customHeight="1" x14ac:dyDescent="0.25">
      <c r="C215" s="143"/>
      <c r="D215" s="417" t="s">
        <v>266</v>
      </c>
      <c r="E215" s="417"/>
      <c r="F215" s="417"/>
      <c r="G215" s="417"/>
      <c r="H215" s="417"/>
      <c r="I215" s="417"/>
      <c r="J215" s="417"/>
      <c r="K215" s="418"/>
    </row>
    <row r="216" spans="3:11" x14ac:dyDescent="0.25">
      <c r="C216" s="143"/>
      <c r="D216" s="417"/>
      <c r="E216" s="417"/>
      <c r="F216" s="417"/>
      <c r="G216" s="417"/>
      <c r="H216" s="417"/>
      <c r="I216" s="417"/>
      <c r="J216" s="417"/>
      <c r="K216" s="418"/>
    </row>
    <row r="217" spans="3:11" ht="15.75" x14ac:dyDescent="0.25">
      <c r="C217" s="143"/>
      <c r="D217" s="183"/>
      <c r="E217" s="183"/>
      <c r="F217" s="183"/>
      <c r="G217" s="183"/>
      <c r="H217" s="183"/>
      <c r="I217" s="183"/>
      <c r="J217" s="183"/>
      <c r="K217" s="184"/>
    </row>
    <row r="218" spans="3:11" x14ac:dyDescent="0.25">
      <c r="C218" s="143"/>
      <c r="D218" s="181"/>
      <c r="E218" s="185" t="s">
        <v>216</v>
      </c>
      <c r="F218" s="327" t="s">
        <v>215</v>
      </c>
      <c r="G218" s="328"/>
      <c r="H218" s="328"/>
      <c r="I218" s="328"/>
      <c r="J218" s="328"/>
      <c r="K218" s="419"/>
    </row>
    <row r="219" spans="3:11" x14ac:dyDescent="0.25">
      <c r="C219" s="145"/>
      <c r="D219" s="182"/>
      <c r="E219" s="186"/>
      <c r="F219" s="186"/>
      <c r="G219" s="186"/>
      <c r="H219" s="186"/>
      <c r="I219" s="186"/>
      <c r="J219" s="186"/>
      <c r="K219" s="187"/>
    </row>
    <row r="221" spans="3:11" x14ac:dyDescent="0.25">
      <c r="C221" s="127" t="s">
        <v>61</v>
      </c>
      <c r="D221" s="114"/>
      <c r="E221" s="114"/>
      <c r="F221" s="114"/>
      <c r="G221" s="114"/>
      <c r="H221" s="114"/>
      <c r="I221" s="114"/>
      <c r="J221" s="114"/>
      <c r="K221" s="115"/>
    </row>
    <row r="222" spans="3:11" x14ac:dyDescent="0.25">
      <c r="C222" s="412" t="s">
        <v>128</v>
      </c>
      <c r="D222" s="410"/>
      <c r="E222" s="410"/>
      <c r="F222" s="410"/>
      <c r="G222" s="410"/>
      <c r="H222" s="410"/>
      <c r="I222" s="410"/>
      <c r="J222" s="410"/>
      <c r="K222" s="411"/>
    </row>
    <row r="223" spans="3:11" x14ac:dyDescent="0.25">
      <c r="C223" s="412"/>
      <c r="D223" s="410"/>
      <c r="E223" s="410"/>
      <c r="F223" s="410"/>
      <c r="G223" s="410"/>
      <c r="H223" s="410"/>
      <c r="I223" s="410"/>
      <c r="J223" s="410"/>
      <c r="K223" s="411"/>
    </row>
    <row r="224" spans="3:11" x14ac:dyDescent="0.25">
      <c r="C224" s="412"/>
      <c r="D224" s="410"/>
      <c r="E224" s="410"/>
      <c r="F224" s="410"/>
      <c r="G224" s="410"/>
      <c r="H224" s="410"/>
      <c r="I224" s="410"/>
      <c r="J224" s="410"/>
      <c r="K224" s="411"/>
    </row>
    <row r="225" spans="3:11" x14ac:dyDescent="0.25">
      <c r="C225" s="116"/>
      <c r="D225" s="117"/>
      <c r="E225" s="117"/>
      <c r="F225" s="117"/>
      <c r="G225" s="117"/>
      <c r="H225" s="117"/>
      <c r="I225" s="117"/>
      <c r="J225" s="117"/>
      <c r="K225" s="118" t="s">
        <v>63</v>
      </c>
    </row>
    <row r="226" spans="3:11" ht="15" customHeight="1" x14ac:dyDescent="0.25">
      <c r="C226" s="412" t="s">
        <v>64</v>
      </c>
      <c r="D226" s="410"/>
      <c r="E226" s="410"/>
      <c r="F226" s="410"/>
      <c r="G226" s="410"/>
      <c r="H226" s="117"/>
      <c r="I226" s="117"/>
      <c r="J226" s="117"/>
      <c r="K226" s="119"/>
    </row>
    <row r="227" spans="3:11" x14ac:dyDescent="0.25">
      <c r="C227" s="412"/>
      <c r="D227" s="410"/>
      <c r="E227" s="410"/>
      <c r="F227" s="410"/>
      <c r="G227" s="410"/>
      <c r="H227" s="117"/>
      <c r="I227" s="117"/>
      <c r="J227" s="117"/>
      <c r="K227" s="119"/>
    </row>
    <row r="228" spans="3:11" ht="15" customHeight="1" x14ac:dyDescent="0.25">
      <c r="C228" s="120"/>
      <c r="D228" s="121"/>
      <c r="E228" s="121"/>
      <c r="F228" s="121"/>
      <c r="G228" s="121"/>
      <c r="H228" s="117"/>
      <c r="I228" s="117"/>
      <c r="J228" s="117"/>
      <c r="K228" s="119"/>
    </row>
    <row r="229" spans="3:11" ht="15" customHeight="1" x14ac:dyDescent="0.25">
      <c r="C229" s="412" t="s">
        <v>65</v>
      </c>
      <c r="D229" s="410"/>
      <c r="E229" s="410"/>
      <c r="F229" s="410"/>
      <c r="G229" s="410"/>
      <c r="H229" s="117"/>
      <c r="I229" s="117"/>
      <c r="J229" s="117"/>
      <c r="K229" s="119"/>
    </row>
    <row r="230" spans="3:11" x14ac:dyDescent="0.25">
      <c r="C230" s="412"/>
      <c r="D230" s="410"/>
      <c r="E230" s="410"/>
      <c r="F230" s="410"/>
      <c r="G230" s="410"/>
      <c r="H230" s="117"/>
      <c r="I230" s="117"/>
      <c r="J230" s="117"/>
      <c r="K230" s="119"/>
    </row>
    <row r="231" spans="3:11" x14ac:dyDescent="0.25">
      <c r="C231" s="412"/>
      <c r="D231" s="410"/>
      <c r="E231" s="410"/>
      <c r="F231" s="410"/>
      <c r="G231" s="410"/>
      <c r="H231" s="117"/>
      <c r="I231" s="117"/>
      <c r="J231" s="117"/>
      <c r="K231" s="119"/>
    </row>
    <row r="232" spans="3:11" x14ac:dyDescent="0.25">
      <c r="C232" s="412"/>
      <c r="D232" s="410"/>
      <c r="E232" s="410"/>
      <c r="F232" s="410"/>
      <c r="G232" s="410"/>
      <c r="H232" s="117"/>
      <c r="I232" s="117"/>
      <c r="J232" s="117"/>
      <c r="K232" s="119"/>
    </row>
    <row r="233" spans="3:11" x14ac:dyDescent="0.25">
      <c r="C233" s="116"/>
      <c r="D233" s="117"/>
      <c r="E233" s="117"/>
      <c r="F233" s="117"/>
      <c r="G233" s="117"/>
      <c r="H233" s="117"/>
      <c r="I233" s="117"/>
      <c r="J233" s="117"/>
      <c r="K233" s="119"/>
    </row>
    <row r="234" spans="3:11" x14ac:dyDescent="0.25">
      <c r="C234" s="116"/>
      <c r="D234" s="117"/>
      <c r="E234" s="117"/>
      <c r="F234" s="117"/>
      <c r="G234" s="117"/>
      <c r="H234" s="117"/>
      <c r="I234" s="117"/>
      <c r="J234" s="117"/>
      <c r="K234" s="119"/>
    </row>
    <row r="235" spans="3:11" x14ac:dyDescent="0.25">
      <c r="C235" s="116"/>
      <c r="D235" s="117"/>
      <c r="E235" s="117"/>
      <c r="F235" s="117"/>
      <c r="G235" s="117"/>
      <c r="H235" s="117"/>
      <c r="I235" s="117"/>
      <c r="J235" s="117"/>
      <c r="K235" s="119"/>
    </row>
    <row r="236" spans="3:11" x14ac:dyDescent="0.25">
      <c r="C236" s="116"/>
      <c r="D236" s="117"/>
      <c r="E236" s="117"/>
      <c r="F236" s="117"/>
      <c r="G236" s="117"/>
      <c r="H236" s="117"/>
      <c r="I236" s="117"/>
      <c r="J236" s="117"/>
      <c r="K236" s="119"/>
    </row>
    <row r="237" spans="3:11" x14ac:dyDescent="0.25">
      <c r="C237" s="116"/>
      <c r="D237" s="117"/>
      <c r="E237" s="117"/>
      <c r="F237" s="117"/>
      <c r="G237" s="117"/>
      <c r="H237" s="117"/>
      <c r="I237" s="117"/>
      <c r="J237" s="117"/>
      <c r="K237" s="119"/>
    </row>
    <row r="238" spans="3:11" x14ac:dyDescent="0.25">
      <c r="C238" s="116"/>
      <c r="D238" s="117"/>
      <c r="E238" s="117"/>
      <c r="F238" s="117"/>
      <c r="G238" s="117"/>
      <c r="H238" s="117"/>
      <c r="I238" s="117"/>
      <c r="J238" s="117"/>
      <c r="K238" s="119"/>
    </row>
    <row r="239" spans="3:11" x14ac:dyDescent="0.25">
      <c r="C239" s="116"/>
      <c r="D239" s="117"/>
      <c r="E239" s="117"/>
      <c r="F239" s="117"/>
      <c r="G239" s="117"/>
      <c r="H239" s="117"/>
      <c r="I239" s="117"/>
      <c r="J239" s="117"/>
      <c r="K239" s="119"/>
    </row>
    <row r="240" spans="3:11" x14ac:dyDescent="0.25">
      <c r="C240" s="116"/>
      <c r="D240" s="117"/>
      <c r="E240" s="117"/>
      <c r="F240" s="117"/>
      <c r="G240" s="117"/>
      <c r="H240" s="117"/>
      <c r="I240" s="117"/>
      <c r="J240" s="117"/>
      <c r="K240" s="119"/>
    </row>
    <row r="241" spans="3:11" x14ac:dyDescent="0.25">
      <c r="C241" s="116"/>
      <c r="D241" s="117"/>
      <c r="E241" s="117"/>
      <c r="F241" s="117"/>
      <c r="G241" s="117"/>
      <c r="H241" s="117"/>
      <c r="I241" s="117"/>
      <c r="J241" s="117"/>
      <c r="K241" s="119"/>
    </row>
    <row r="242" spans="3:11" x14ac:dyDescent="0.25">
      <c r="C242" s="116"/>
      <c r="D242" s="117"/>
      <c r="E242" s="117"/>
      <c r="F242" s="117"/>
      <c r="G242" s="117"/>
      <c r="H242" s="117"/>
      <c r="I242" s="117"/>
      <c r="J242" s="117"/>
      <c r="K242" s="119"/>
    </row>
    <row r="243" spans="3:11" x14ac:dyDescent="0.25">
      <c r="C243" s="116"/>
      <c r="D243" s="117"/>
      <c r="E243" s="117"/>
      <c r="F243" s="117"/>
      <c r="G243" s="117"/>
      <c r="H243" s="117"/>
      <c r="I243" s="117"/>
      <c r="J243" s="117"/>
      <c r="K243" s="119"/>
    </row>
    <row r="244" spans="3:11" x14ac:dyDescent="0.25">
      <c r="C244" s="116"/>
      <c r="D244" s="117"/>
      <c r="E244" s="117"/>
      <c r="F244" s="117"/>
      <c r="G244" s="117"/>
      <c r="H244" s="117"/>
      <c r="I244" s="117"/>
      <c r="J244" s="117"/>
      <c r="K244" s="119"/>
    </row>
    <row r="245" spans="3:11" x14ac:dyDescent="0.25">
      <c r="C245" s="116"/>
      <c r="D245" s="117"/>
      <c r="E245" s="117"/>
      <c r="F245" s="117"/>
      <c r="G245" s="117"/>
      <c r="H245" s="117"/>
      <c r="I245" s="117"/>
      <c r="J245" s="117"/>
      <c r="K245" s="119"/>
    </row>
    <row r="246" spans="3:11" x14ac:dyDescent="0.25">
      <c r="C246" s="116"/>
      <c r="D246" s="117"/>
      <c r="E246" s="117"/>
      <c r="F246" s="117"/>
      <c r="G246" s="117"/>
      <c r="H246" s="117"/>
      <c r="I246" s="117"/>
      <c r="J246" s="117"/>
      <c r="K246" s="119"/>
    </row>
    <row r="247" spans="3:11" x14ac:dyDescent="0.25">
      <c r="C247" s="116"/>
      <c r="D247" s="117"/>
      <c r="E247" s="117"/>
      <c r="F247" s="117"/>
      <c r="G247" s="117"/>
      <c r="H247" s="117"/>
      <c r="I247" s="117"/>
      <c r="J247" s="117"/>
      <c r="K247" s="119"/>
    </row>
    <row r="248" spans="3:11" x14ac:dyDescent="0.25">
      <c r="C248" s="116"/>
      <c r="D248" s="117"/>
      <c r="E248" s="117"/>
      <c r="F248" s="117"/>
      <c r="G248" s="117"/>
      <c r="H248" s="117"/>
      <c r="I248" s="117"/>
      <c r="J248" s="117"/>
      <c r="K248" s="119"/>
    </row>
    <row r="249" spans="3:11" x14ac:dyDescent="0.25">
      <c r="C249" s="116"/>
      <c r="D249" s="117"/>
      <c r="E249" s="117"/>
      <c r="F249" s="117"/>
      <c r="G249" s="117"/>
      <c r="H249" s="117"/>
      <c r="I249" s="117"/>
      <c r="J249" s="117"/>
      <c r="K249" s="119"/>
    </row>
    <row r="250" spans="3:11" x14ac:dyDescent="0.25">
      <c r="C250" s="116"/>
      <c r="D250" s="117"/>
      <c r="E250" s="117"/>
      <c r="F250" s="117"/>
      <c r="G250" s="117"/>
      <c r="H250" s="117"/>
      <c r="I250" s="117"/>
      <c r="J250" s="117"/>
      <c r="K250" s="119"/>
    </row>
    <row r="251" spans="3:11" x14ac:dyDescent="0.25">
      <c r="C251" s="116"/>
      <c r="D251" s="117"/>
      <c r="E251" s="117"/>
      <c r="F251" s="117"/>
      <c r="G251" s="117"/>
      <c r="H251" s="117"/>
      <c r="I251" s="117"/>
      <c r="J251" s="117"/>
      <c r="K251" s="119"/>
    </row>
    <row r="252" spans="3:11" x14ac:dyDescent="0.25">
      <c r="C252" s="116"/>
      <c r="D252" s="117"/>
      <c r="E252" s="117"/>
      <c r="F252" s="117"/>
      <c r="G252" s="117"/>
      <c r="H252" s="117"/>
      <c r="I252" s="117"/>
      <c r="J252" s="117"/>
      <c r="K252" s="119"/>
    </row>
    <row r="253" spans="3:11" x14ac:dyDescent="0.25">
      <c r="C253" s="116"/>
      <c r="D253" s="117"/>
      <c r="E253" s="117"/>
      <c r="F253" s="117"/>
      <c r="G253" s="117"/>
      <c r="H253" s="117"/>
      <c r="I253" s="117"/>
      <c r="J253" s="117"/>
      <c r="K253" s="119"/>
    </row>
    <row r="254" spans="3:11" x14ac:dyDescent="0.25">
      <c r="C254" s="116"/>
      <c r="D254" s="117"/>
      <c r="E254" s="117"/>
      <c r="F254" s="117"/>
      <c r="G254" s="117"/>
      <c r="H254" s="117"/>
      <c r="I254" s="117"/>
      <c r="J254" s="117"/>
      <c r="K254" s="119"/>
    </row>
    <row r="255" spans="3:11" x14ac:dyDescent="0.25">
      <c r="C255" s="122"/>
      <c r="D255" s="123"/>
      <c r="E255" s="123"/>
      <c r="F255" s="123"/>
      <c r="G255" s="123"/>
      <c r="H255" s="123"/>
      <c r="I255" s="123"/>
      <c r="J255" s="123"/>
      <c r="K255" s="124"/>
    </row>
    <row r="257" spans="3:11" x14ac:dyDescent="0.25">
      <c r="C257" s="127" t="s">
        <v>129</v>
      </c>
      <c r="D257" s="114"/>
      <c r="E257" s="114"/>
      <c r="F257" s="114"/>
      <c r="G257" s="114"/>
      <c r="H257" s="114"/>
      <c r="I257" s="114"/>
      <c r="J257" s="114"/>
      <c r="K257" s="115"/>
    </row>
    <row r="258" spans="3:11" ht="15" customHeight="1" x14ac:dyDescent="0.25">
      <c r="C258" s="412" t="s">
        <v>130</v>
      </c>
      <c r="D258" s="410"/>
      <c r="E258" s="410"/>
      <c r="F258" s="410"/>
      <c r="G258" s="410"/>
      <c r="H258" s="410"/>
      <c r="I258" s="125"/>
      <c r="J258" s="125"/>
      <c r="K258" s="126"/>
    </row>
    <row r="259" spans="3:11" x14ac:dyDescent="0.25">
      <c r="C259" s="412"/>
      <c r="D259" s="410"/>
      <c r="E259" s="410"/>
      <c r="F259" s="410"/>
      <c r="G259" s="410"/>
      <c r="H259" s="410"/>
      <c r="I259" s="125"/>
      <c r="J259" s="125"/>
      <c r="K259" s="126"/>
    </row>
    <row r="260" spans="3:11" x14ac:dyDescent="0.25">
      <c r="C260" s="412"/>
      <c r="D260" s="410"/>
      <c r="E260" s="410"/>
      <c r="F260" s="410"/>
      <c r="G260" s="410"/>
      <c r="H260" s="410"/>
      <c r="I260" s="117"/>
      <c r="J260" s="117"/>
      <c r="K260" s="119"/>
    </row>
    <row r="261" spans="3:11" x14ac:dyDescent="0.25">
      <c r="C261" s="412"/>
      <c r="D261" s="410"/>
      <c r="E261" s="410"/>
      <c r="F261" s="410"/>
      <c r="G261" s="410"/>
      <c r="H261" s="410"/>
      <c r="I261" s="117"/>
      <c r="J261" s="117"/>
      <c r="K261" s="119"/>
    </row>
    <row r="262" spans="3:11" x14ac:dyDescent="0.25">
      <c r="C262" s="412"/>
      <c r="D262" s="410"/>
      <c r="E262" s="410"/>
      <c r="F262" s="410"/>
      <c r="G262" s="410"/>
      <c r="H262" s="410"/>
      <c r="I262" s="117"/>
      <c r="J262" s="117"/>
      <c r="K262" s="119"/>
    </row>
    <row r="263" spans="3:11" x14ac:dyDescent="0.25">
      <c r="C263" s="116"/>
      <c r="D263" s="117"/>
      <c r="E263" s="117"/>
      <c r="F263" s="117"/>
      <c r="G263" s="117"/>
      <c r="H263" s="117"/>
      <c r="I263" s="117"/>
      <c r="J263" s="117"/>
      <c r="K263" s="119"/>
    </row>
    <row r="264" spans="3:11" x14ac:dyDescent="0.25">
      <c r="C264" s="116"/>
      <c r="D264" s="117"/>
      <c r="E264" s="117"/>
      <c r="F264" s="117"/>
      <c r="G264" s="117"/>
      <c r="H264" s="117"/>
      <c r="I264" s="117"/>
      <c r="J264" s="117"/>
      <c r="K264" s="119"/>
    </row>
    <row r="265" spans="3:11" x14ac:dyDescent="0.25">
      <c r="C265" s="116"/>
      <c r="D265" s="117"/>
      <c r="E265" s="117"/>
      <c r="F265" s="117"/>
      <c r="G265" s="117"/>
      <c r="H265" s="117"/>
      <c r="I265" s="117"/>
      <c r="J265" s="117"/>
      <c r="K265" s="119"/>
    </row>
    <row r="266" spans="3:11" x14ac:dyDescent="0.25">
      <c r="C266" s="116"/>
      <c r="D266" s="117"/>
      <c r="E266" s="117"/>
      <c r="F266" s="117"/>
      <c r="G266" s="117"/>
      <c r="H266" s="117"/>
      <c r="I266" s="117"/>
      <c r="J266" s="117"/>
      <c r="K266" s="119"/>
    </row>
    <row r="267" spans="3:11" x14ac:dyDescent="0.25">
      <c r="C267" s="122"/>
      <c r="D267" s="123"/>
      <c r="E267" s="123"/>
      <c r="F267" s="123"/>
      <c r="G267" s="123"/>
      <c r="H267" s="123"/>
      <c r="I267" s="123"/>
      <c r="J267" s="123"/>
      <c r="K267" s="124"/>
    </row>
    <row r="269" spans="3:11" x14ac:dyDescent="0.25">
      <c r="C269" s="127" t="s">
        <v>153</v>
      </c>
      <c r="D269" s="114"/>
      <c r="E269" s="114"/>
      <c r="F269" s="114"/>
      <c r="G269" s="114"/>
      <c r="H269" s="114"/>
      <c r="I269" s="114"/>
      <c r="J269" s="114"/>
      <c r="K269" s="115"/>
    </row>
    <row r="270" spans="3:11" x14ac:dyDescent="0.25">
      <c r="C270" s="412" t="s">
        <v>145</v>
      </c>
      <c r="D270" s="410"/>
      <c r="E270" s="410"/>
      <c r="F270" s="410"/>
      <c r="G270" s="410"/>
      <c r="H270" s="410"/>
      <c r="I270" s="410"/>
      <c r="J270" s="410"/>
      <c r="K270" s="411"/>
    </row>
    <row r="271" spans="3:11" x14ac:dyDescent="0.25">
      <c r="C271" s="412"/>
      <c r="D271" s="410"/>
      <c r="E271" s="410"/>
      <c r="F271" s="410"/>
      <c r="G271" s="410"/>
      <c r="H271" s="410"/>
      <c r="I271" s="410"/>
      <c r="J271" s="410"/>
      <c r="K271" s="411"/>
    </row>
    <row r="272" spans="3:11" x14ac:dyDescent="0.25">
      <c r="C272" s="116"/>
      <c r="D272" s="117"/>
      <c r="E272" s="117"/>
      <c r="F272" s="117"/>
      <c r="G272" s="117"/>
      <c r="H272" s="117"/>
      <c r="I272" s="117"/>
      <c r="J272" s="117"/>
      <c r="K272" s="119"/>
    </row>
    <row r="273" spans="3:11" x14ac:dyDescent="0.25">
      <c r="C273" s="116"/>
      <c r="D273" s="117"/>
      <c r="E273" s="117"/>
      <c r="F273" s="117"/>
      <c r="G273" s="117"/>
      <c r="H273" s="117"/>
      <c r="I273" s="117"/>
      <c r="J273" s="117"/>
      <c r="K273" s="119"/>
    </row>
    <row r="274" spans="3:11" x14ac:dyDescent="0.25">
      <c r="C274" s="116"/>
      <c r="D274" s="117"/>
      <c r="E274" s="117"/>
      <c r="F274" s="117"/>
      <c r="G274" s="117"/>
      <c r="H274" s="117"/>
      <c r="I274" s="117"/>
      <c r="J274" s="117"/>
      <c r="K274" s="119"/>
    </row>
    <row r="275" spans="3:11" x14ac:dyDescent="0.25">
      <c r="C275" s="116"/>
      <c r="D275" s="117"/>
      <c r="E275" s="117"/>
      <c r="F275" s="117"/>
      <c r="G275" s="117"/>
      <c r="H275" s="117"/>
      <c r="I275" s="117"/>
      <c r="J275" s="117"/>
      <c r="K275" s="119"/>
    </row>
    <row r="276" spans="3:11" x14ac:dyDescent="0.25">
      <c r="C276" s="116"/>
      <c r="D276" s="117"/>
      <c r="E276" s="117"/>
      <c r="F276" s="117"/>
      <c r="G276" s="117"/>
      <c r="H276" s="117"/>
      <c r="I276" s="117"/>
      <c r="J276" s="117"/>
      <c r="K276" s="119"/>
    </row>
    <row r="277" spans="3:11" x14ac:dyDescent="0.25">
      <c r="C277" s="116"/>
      <c r="D277" s="117"/>
      <c r="E277" s="117"/>
      <c r="F277" s="117"/>
      <c r="G277" s="117"/>
      <c r="H277" s="117"/>
      <c r="I277" s="117"/>
      <c r="J277" s="117"/>
      <c r="K277" s="119"/>
    </row>
    <row r="278" spans="3:11" x14ac:dyDescent="0.25">
      <c r="C278" s="116"/>
      <c r="D278" s="117"/>
      <c r="E278" s="117"/>
      <c r="F278" s="117"/>
      <c r="G278" s="117"/>
      <c r="H278" s="117"/>
      <c r="I278" s="117"/>
      <c r="J278" s="117"/>
      <c r="K278" s="119"/>
    </row>
    <row r="279" spans="3:11" x14ac:dyDescent="0.25">
      <c r="C279" s="116"/>
      <c r="D279" s="117"/>
      <c r="E279" s="117"/>
      <c r="F279" s="117"/>
      <c r="G279" s="117"/>
      <c r="H279" s="117"/>
      <c r="I279" s="117"/>
      <c r="J279" s="117"/>
      <c r="K279" s="119"/>
    </row>
    <row r="280" spans="3:11" x14ac:dyDescent="0.25">
      <c r="C280" s="116"/>
      <c r="D280" s="117"/>
      <c r="E280" s="117"/>
      <c r="F280" s="117"/>
      <c r="G280" s="117"/>
      <c r="H280" s="117"/>
      <c r="I280" s="117"/>
      <c r="J280" s="117"/>
      <c r="K280" s="119"/>
    </row>
    <row r="281" spans="3:11" x14ac:dyDescent="0.25">
      <c r="C281" s="116"/>
      <c r="D281" s="117"/>
      <c r="E281" s="117"/>
      <c r="F281" s="117"/>
      <c r="G281" s="117"/>
      <c r="H281" s="117"/>
      <c r="I281" s="117"/>
      <c r="J281" s="117"/>
      <c r="K281" s="119"/>
    </row>
    <row r="282" spans="3:11" x14ac:dyDescent="0.25">
      <c r="C282" s="116"/>
      <c r="D282" s="117"/>
      <c r="E282" s="117"/>
      <c r="F282" s="117"/>
      <c r="G282" s="117"/>
      <c r="H282" s="117"/>
      <c r="I282" s="117"/>
      <c r="J282" s="117"/>
      <c r="K282" s="119"/>
    </row>
    <row r="283" spans="3:11" x14ac:dyDescent="0.25">
      <c r="C283" s="116"/>
      <c r="D283" s="117"/>
      <c r="E283" s="117"/>
      <c r="F283" s="117"/>
      <c r="G283" s="117"/>
      <c r="H283" s="117"/>
      <c r="I283" s="117"/>
      <c r="J283" s="117"/>
      <c r="K283" s="119"/>
    </row>
    <row r="284" spans="3:11" x14ac:dyDescent="0.25">
      <c r="C284" s="116"/>
      <c r="D284" s="117"/>
      <c r="E284" s="117"/>
      <c r="F284" s="117"/>
      <c r="G284" s="117"/>
      <c r="H284" s="117"/>
      <c r="I284" s="117"/>
      <c r="J284" s="117"/>
      <c r="K284" s="119"/>
    </row>
    <row r="285" spans="3:11" x14ac:dyDescent="0.25">
      <c r="C285" s="116"/>
      <c r="D285" s="117"/>
      <c r="E285" s="117"/>
      <c r="F285" s="117"/>
      <c r="G285" s="117"/>
      <c r="H285" s="117"/>
      <c r="I285" s="117"/>
      <c r="J285" s="117"/>
      <c r="K285" s="119"/>
    </row>
    <row r="286" spans="3:11" x14ac:dyDescent="0.25">
      <c r="C286" s="116"/>
      <c r="D286" s="117"/>
      <c r="E286" s="117"/>
      <c r="F286" s="117"/>
      <c r="G286" s="117"/>
      <c r="H286" s="117"/>
      <c r="I286" s="117"/>
      <c r="J286" s="117"/>
      <c r="K286" s="119"/>
    </row>
    <row r="287" spans="3:11" x14ac:dyDescent="0.25">
      <c r="C287" s="116"/>
      <c r="D287" s="117"/>
      <c r="E287" s="117"/>
      <c r="F287" s="117"/>
      <c r="G287" s="117"/>
      <c r="H287" s="117"/>
      <c r="I287" s="117"/>
      <c r="J287" s="117"/>
      <c r="K287" s="119"/>
    </row>
    <row r="288" spans="3:11" x14ac:dyDescent="0.25">
      <c r="C288" s="116"/>
      <c r="D288" s="117"/>
      <c r="E288" s="117"/>
      <c r="F288" s="117"/>
      <c r="G288" s="117"/>
      <c r="H288" s="117"/>
      <c r="I288" s="117"/>
      <c r="J288" s="117"/>
      <c r="K288" s="119"/>
    </row>
    <row r="289" spans="3:11" x14ac:dyDescent="0.25">
      <c r="C289" s="116"/>
      <c r="D289" s="117"/>
      <c r="E289" s="117"/>
      <c r="F289" s="117"/>
      <c r="G289" s="117"/>
      <c r="H289" s="117"/>
      <c r="I289" s="117"/>
      <c r="J289" s="117"/>
      <c r="K289" s="119"/>
    </row>
    <row r="290" spans="3:11" x14ac:dyDescent="0.25">
      <c r="C290" s="122"/>
      <c r="D290" s="123"/>
      <c r="E290" s="123"/>
      <c r="F290" s="123"/>
      <c r="G290" s="123"/>
      <c r="H290" s="123"/>
      <c r="I290" s="123"/>
      <c r="J290" s="123"/>
      <c r="K290" s="124"/>
    </row>
    <row r="292" spans="3:11" x14ac:dyDescent="0.25">
      <c r="C292" s="127" t="s">
        <v>71</v>
      </c>
      <c r="D292" s="114"/>
      <c r="E292" s="114"/>
      <c r="F292" s="114"/>
      <c r="G292" s="114"/>
      <c r="H292" s="114"/>
      <c r="I292" s="115"/>
    </row>
    <row r="293" spans="3:11" x14ac:dyDescent="0.25">
      <c r="C293" s="116"/>
      <c r="D293" s="117"/>
      <c r="E293" s="117"/>
      <c r="F293" s="117"/>
      <c r="G293" s="117"/>
      <c r="H293" s="117"/>
      <c r="I293" s="119"/>
    </row>
    <row r="294" spans="3:11" x14ac:dyDescent="0.25">
      <c r="C294" s="116"/>
      <c r="D294" s="117"/>
      <c r="E294" s="117"/>
      <c r="F294" s="117"/>
      <c r="G294" s="117"/>
      <c r="H294" s="117"/>
      <c r="I294" s="119"/>
    </row>
    <row r="295" spans="3:11" x14ac:dyDescent="0.25">
      <c r="C295" s="116"/>
      <c r="D295" s="117"/>
      <c r="E295" s="117"/>
      <c r="F295" s="117"/>
      <c r="G295" s="117"/>
      <c r="H295" s="117"/>
      <c r="I295" s="119"/>
    </row>
    <row r="296" spans="3:11" x14ac:dyDescent="0.25">
      <c r="C296" s="116"/>
      <c r="D296" s="117"/>
      <c r="E296" s="117"/>
      <c r="F296" s="117"/>
      <c r="G296" s="117"/>
      <c r="H296" s="117"/>
      <c r="I296" s="119"/>
    </row>
    <row r="297" spans="3:11" x14ac:dyDescent="0.25">
      <c r="C297" s="116"/>
      <c r="D297" s="117"/>
      <c r="E297" s="117"/>
      <c r="F297" s="117"/>
      <c r="G297" s="117"/>
      <c r="H297" s="117"/>
      <c r="I297" s="119"/>
    </row>
    <row r="298" spans="3:11" x14ac:dyDescent="0.25">
      <c r="C298" s="116"/>
      <c r="D298" s="117"/>
      <c r="E298" s="117"/>
      <c r="F298" s="117"/>
      <c r="G298" s="117"/>
      <c r="H298" s="117"/>
      <c r="I298" s="119"/>
    </row>
    <row r="299" spans="3:11" x14ac:dyDescent="0.25">
      <c r="C299" s="116"/>
      <c r="D299" s="117"/>
      <c r="E299" s="117"/>
      <c r="F299" s="117"/>
      <c r="G299" s="117"/>
      <c r="H299" s="117"/>
      <c r="I299" s="119"/>
    </row>
    <row r="300" spans="3:11" x14ac:dyDescent="0.25">
      <c r="C300" s="116"/>
      <c r="D300" s="117"/>
      <c r="E300" s="117"/>
      <c r="F300" s="117"/>
      <c r="G300" s="117"/>
      <c r="H300" s="117"/>
      <c r="I300" s="119"/>
    </row>
    <row r="301" spans="3:11" x14ac:dyDescent="0.25">
      <c r="C301" s="116"/>
      <c r="D301" s="117"/>
      <c r="E301" s="117"/>
      <c r="F301" s="117"/>
      <c r="G301" s="117"/>
      <c r="H301" s="117"/>
      <c r="I301" s="119"/>
    </row>
    <row r="302" spans="3:11" x14ac:dyDescent="0.25">
      <c r="C302" s="116"/>
      <c r="D302" s="117"/>
      <c r="E302" s="117"/>
      <c r="F302" s="117"/>
      <c r="G302" s="117"/>
      <c r="H302" s="117"/>
      <c r="I302" s="119"/>
    </row>
    <row r="303" spans="3:11" x14ac:dyDescent="0.25">
      <c r="C303" s="116"/>
      <c r="D303" s="117"/>
      <c r="E303" s="117"/>
      <c r="F303" s="117"/>
      <c r="G303" s="117"/>
      <c r="H303" s="117"/>
      <c r="I303" s="119"/>
    </row>
    <row r="304" spans="3:11" x14ac:dyDescent="0.25">
      <c r="C304" s="116"/>
      <c r="D304" s="117"/>
      <c r="E304" s="117"/>
      <c r="F304" s="117"/>
      <c r="G304" s="117"/>
      <c r="H304" s="117"/>
      <c r="I304" s="119"/>
    </row>
    <row r="305" spans="3:10" x14ac:dyDescent="0.25">
      <c r="C305" s="116"/>
      <c r="D305" s="117"/>
      <c r="E305" s="117"/>
      <c r="F305" s="117"/>
      <c r="G305" s="117"/>
      <c r="H305" s="117"/>
      <c r="I305" s="119"/>
    </row>
    <row r="306" spans="3:10" x14ac:dyDescent="0.25">
      <c r="C306" s="116"/>
      <c r="D306" s="117"/>
      <c r="E306" s="117"/>
      <c r="F306" s="117"/>
      <c r="G306" s="117"/>
      <c r="H306" s="117"/>
      <c r="I306" s="119"/>
    </row>
    <row r="307" spans="3:10" x14ac:dyDescent="0.25">
      <c r="C307" s="116"/>
      <c r="D307" s="117"/>
      <c r="E307" s="117"/>
      <c r="F307" s="117"/>
      <c r="G307" s="117"/>
      <c r="H307" s="117"/>
      <c r="I307" s="119"/>
    </row>
    <row r="308" spans="3:10" x14ac:dyDescent="0.25">
      <c r="C308" s="122"/>
      <c r="D308" s="123"/>
      <c r="E308" s="123"/>
      <c r="F308" s="123"/>
      <c r="G308" s="123"/>
      <c r="H308" s="123"/>
      <c r="I308" s="124"/>
    </row>
    <row r="309" spans="3:10" x14ac:dyDescent="0.25">
      <c r="D309" s="94"/>
    </row>
    <row r="310" spans="3:10" x14ac:dyDescent="0.25">
      <c r="C310" s="178" t="s">
        <v>240</v>
      </c>
      <c r="D310" s="198"/>
      <c r="E310" s="198"/>
      <c r="F310" s="198"/>
      <c r="G310" s="198"/>
      <c r="H310" s="198"/>
      <c r="I310" s="198"/>
      <c r="J310" s="199"/>
    </row>
    <row r="311" spans="3:10" x14ac:dyDescent="0.25">
      <c r="C311" s="200"/>
      <c r="D311" s="117" t="s">
        <v>241</v>
      </c>
      <c r="E311" s="117"/>
      <c r="F311" s="117"/>
      <c r="G311" s="117"/>
      <c r="H311" s="117"/>
      <c r="I311" s="117"/>
      <c r="J311" s="201"/>
    </row>
    <row r="312" spans="3:10" ht="11.25" customHeight="1" x14ac:dyDescent="0.25">
      <c r="C312" s="200"/>
      <c r="D312" s="117"/>
      <c r="E312" s="117"/>
      <c r="F312" s="117"/>
      <c r="G312" s="117"/>
      <c r="H312" s="117"/>
      <c r="I312" s="117"/>
      <c r="J312" s="201"/>
    </row>
    <row r="313" spans="3:10" x14ac:dyDescent="0.25">
      <c r="C313" s="200"/>
      <c r="D313" s="117"/>
      <c r="E313" s="205" t="s">
        <v>242</v>
      </c>
      <c r="F313" s="117"/>
      <c r="G313" s="117"/>
      <c r="H313" s="117"/>
      <c r="I313" s="117"/>
      <c r="J313" s="201"/>
    </row>
    <row r="314" spans="3:10" x14ac:dyDescent="0.25">
      <c r="C314" s="200"/>
      <c r="D314" s="117"/>
      <c r="E314" s="206" t="s">
        <v>243</v>
      </c>
      <c r="F314" s="117"/>
      <c r="G314" s="117"/>
      <c r="H314" s="117"/>
      <c r="I314" s="117"/>
      <c r="J314" s="201"/>
    </row>
    <row r="315" spans="3:10" x14ac:dyDescent="0.25">
      <c r="C315" s="200"/>
      <c r="D315" s="117"/>
      <c r="E315" s="205" t="s">
        <v>244</v>
      </c>
      <c r="F315" s="117"/>
      <c r="G315" s="117"/>
      <c r="H315" s="117"/>
      <c r="I315" s="117"/>
      <c r="J315" s="201"/>
    </row>
    <row r="316" spans="3:10" x14ac:dyDescent="0.25">
      <c r="C316" s="200"/>
      <c r="D316" s="117"/>
      <c r="E316" s="206" t="s">
        <v>245</v>
      </c>
      <c r="F316" s="117"/>
      <c r="G316" s="117"/>
      <c r="H316" s="117"/>
      <c r="I316" s="117"/>
      <c r="J316" s="201"/>
    </row>
    <row r="317" spans="3:10" x14ac:dyDescent="0.25">
      <c r="C317" s="200"/>
      <c r="D317" s="117"/>
      <c r="E317" s="206" t="s">
        <v>246</v>
      </c>
      <c r="F317" s="117"/>
      <c r="G317" s="117"/>
      <c r="H317" s="117"/>
      <c r="I317" s="117"/>
      <c r="J317" s="201"/>
    </row>
    <row r="318" spans="3:10" x14ac:dyDescent="0.25">
      <c r="C318" s="200"/>
      <c r="D318" s="117"/>
      <c r="E318" s="206" t="s">
        <v>247</v>
      </c>
      <c r="F318" s="117"/>
      <c r="G318" s="117"/>
      <c r="H318" s="117"/>
      <c r="I318" s="117"/>
      <c r="J318" s="201"/>
    </row>
    <row r="319" spans="3:10" x14ac:dyDescent="0.25">
      <c r="C319" s="200"/>
      <c r="D319" s="117"/>
      <c r="E319" s="206" t="s">
        <v>248</v>
      </c>
      <c r="F319" s="117"/>
      <c r="G319" s="117"/>
      <c r="H319" s="117"/>
      <c r="I319" s="117"/>
      <c r="J319" s="201"/>
    </row>
    <row r="320" spans="3:10" x14ac:dyDescent="0.25">
      <c r="C320" s="200"/>
      <c r="D320" s="117"/>
      <c r="E320" s="206" t="s">
        <v>249</v>
      </c>
      <c r="F320" s="117"/>
      <c r="G320" s="117"/>
      <c r="H320" s="117"/>
      <c r="I320" s="117"/>
      <c r="J320" s="201"/>
    </row>
    <row r="321" spans="3:10" x14ac:dyDescent="0.25">
      <c r="C321" s="200"/>
      <c r="D321" s="117"/>
      <c r="E321" s="206" t="s">
        <v>250</v>
      </c>
      <c r="F321" s="117"/>
      <c r="G321" s="117"/>
      <c r="H321" s="117"/>
      <c r="I321" s="117"/>
      <c r="J321" s="201"/>
    </row>
    <row r="322" spans="3:10" x14ac:dyDescent="0.25">
      <c r="C322" s="200"/>
      <c r="D322" s="117"/>
      <c r="E322" s="206" t="s">
        <v>251</v>
      </c>
      <c r="F322" s="117"/>
      <c r="G322" s="117"/>
      <c r="H322" s="117"/>
      <c r="I322" s="117"/>
      <c r="J322" s="201"/>
    </row>
    <row r="323" spans="3:10" x14ac:dyDescent="0.25">
      <c r="C323" s="200"/>
      <c r="D323" s="117"/>
      <c r="E323" s="206" t="s">
        <v>252</v>
      </c>
      <c r="F323" s="117"/>
      <c r="G323" s="117"/>
      <c r="H323" s="117"/>
      <c r="I323" s="117"/>
      <c r="J323" s="201"/>
    </row>
    <row r="324" spans="3:10" x14ac:dyDescent="0.25">
      <c r="C324" s="200"/>
      <c r="D324" s="117"/>
      <c r="E324" s="206" t="s">
        <v>253</v>
      </c>
      <c r="F324" s="117"/>
      <c r="G324" s="117"/>
      <c r="H324" s="117"/>
      <c r="I324" s="117"/>
      <c r="J324" s="201"/>
    </row>
    <row r="325" spans="3:10" x14ac:dyDescent="0.25">
      <c r="C325" s="200"/>
      <c r="D325" s="117"/>
      <c r="E325" s="206" t="s">
        <v>254</v>
      </c>
      <c r="F325" s="117"/>
      <c r="G325" s="117"/>
      <c r="H325" s="117"/>
      <c r="I325" s="117"/>
      <c r="J325" s="201"/>
    </row>
    <row r="326" spans="3:10" x14ac:dyDescent="0.25">
      <c r="C326" s="200"/>
      <c r="D326" s="117"/>
      <c r="E326" s="206" t="s">
        <v>255</v>
      </c>
      <c r="F326" s="117"/>
      <c r="G326" s="117"/>
      <c r="H326" s="117"/>
      <c r="I326" s="117"/>
      <c r="J326" s="201"/>
    </row>
    <row r="327" spans="3:10" x14ac:dyDescent="0.25">
      <c r="C327" s="200"/>
      <c r="D327" s="117"/>
      <c r="E327" s="206" t="s">
        <v>256</v>
      </c>
      <c r="F327" s="117"/>
      <c r="G327" s="117"/>
      <c r="H327" s="117"/>
      <c r="I327" s="117"/>
      <c r="J327" s="201"/>
    </row>
    <row r="328" spans="3:10" x14ac:dyDescent="0.25">
      <c r="C328" s="200"/>
      <c r="D328" s="117"/>
      <c r="E328" s="206" t="s">
        <v>257</v>
      </c>
      <c r="F328" s="117"/>
      <c r="G328" s="117"/>
      <c r="H328" s="117"/>
      <c r="I328" s="117"/>
      <c r="J328" s="201"/>
    </row>
    <row r="329" spans="3:10" x14ac:dyDescent="0.25">
      <c r="C329" s="202"/>
      <c r="D329" s="203"/>
      <c r="E329" s="203"/>
      <c r="F329" s="203"/>
      <c r="G329" s="203"/>
      <c r="H329" s="203"/>
      <c r="I329" s="203"/>
      <c r="J329" s="204"/>
    </row>
    <row r="330" spans="3:10" x14ac:dyDescent="0.25">
      <c r="D330" s="94"/>
    </row>
    <row r="331" spans="3:10" x14ac:dyDescent="0.25">
      <c r="C331" s="127" t="s">
        <v>258</v>
      </c>
      <c r="D331" s="114"/>
      <c r="E331" s="114"/>
      <c r="F331" s="114"/>
      <c r="G331" s="114"/>
      <c r="H331" s="115"/>
    </row>
    <row r="332" spans="3:10" x14ac:dyDescent="0.25">
      <c r="C332" s="128" t="s">
        <v>75</v>
      </c>
      <c r="D332" s="129"/>
      <c r="E332" s="117"/>
      <c r="F332" s="117"/>
      <c r="G332" s="117"/>
      <c r="H332" s="119"/>
    </row>
    <row r="333" spans="3:10" x14ac:dyDescent="0.25">
      <c r="C333" s="128"/>
      <c r="D333" s="129"/>
      <c r="E333" s="117" t="s">
        <v>76</v>
      </c>
      <c r="F333" s="117"/>
      <c r="G333" s="117"/>
      <c r="H333" s="119"/>
    </row>
    <row r="334" spans="3:10" x14ac:dyDescent="0.25">
      <c r="C334" s="128"/>
      <c r="D334" s="129"/>
      <c r="E334" s="117" t="s">
        <v>77</v>
      </c>
      <c r="F334" s="117"/>
      <c r="G334" s="117"/>
      <c r="H334" s="119"/>
    </row>
    <row r="335" spans="3:10" x14ac:dyDescent="0.25">
      <c r="C335" s="128"/>
      <c r="D335" s="129"/>
      <c r="E335" s="117" t="s">
        <v>78</v>
      </c>
      <c r="F335" s="117"/>
      <c r="G335" s="117"/>
      <c r="H335" s="119"/>
    </row>
    <row r="336" spans="3:10" x14ac:dyDescent="0.25">
      <c r="C336" s="130"/>
      <c r="D336" s="123"/>
      <c r="E336" s="123" t="s">
        <v>79</v>
      </c>
      <c r="F336" s="123"/>
      <c r="G336" s="123"/>
      <c r="H336" s="124"/>
    </row>
    <row r="338" spans="3:12" x14ac:dyDescent="0.25">
      <c r="C338" s="127" t="s">
        <v>37</v>
      </c>
      <c r="D338" s="114"/>
      <c r="E338" s="114"/>
      <c r="F338" s="114"/>
      <c r="G338" s="114"/>
      <c r="H338" s="114"/>
      <c r="I338" s="114"/>
      <c r="J338" s="114"/>
      <c r="K338" s="114"/>
      <c r="L338" s="115"/>
    </row>
    <row r="339" spans="3:12" ht="8.25" customHeight="1" x14ac:dyDescent="0.25">
      <c r="C339" s="116"/>
      <c r="D339" s="117"/>
      <c r="E339" s="117"/>
      <c r="F339" s="117"/>
      <c r="G339" s="117"/>
      <c r="H339" s="117"/>
      <c r="I339" s="117"/>
      <c r="J339" s="117"/>
      <c r="K339" s="117"/>
      <c r="L339" s="119"/>
    </row>
    <row r="340" spans="3:12" x14ac:dyDescent="0.25">
      <c r="C340" s="131" t="s">
        <v>430</v>
      </c>
      <c r="D340" s="132"/>
      <c r="E340" s="117"/>
      <c r="F340" s="117"/>
      <c r="G340" s="117"/>
      <c r="H340" s="117"/>
      <c r="I340" s="117"/>
      <c r="J340" s="117"/>
      <c r="K340" s="297"/>
      <c r="L340" s="119"/>
    </row>
    <row r="341" spans="3:12" x14ac:dyDescent="0.25">
      <c r="C341" s="116"/>
      <c r="D341" s="117"/>
      <c r="E341" s="117"/>
      <c r="F341" s="117"/>
      <c r="G341" s="117"/>
      <c r="H341" s="117"/>
      <c r="I341" s="117"/>
      <c r="J341" s="117"/>
      <c r="K341" s="297"/>
      <c r="L341" s="119"/>
    </row>
    <row r="342" spans="3:12" x14ac:dyDescent="0.25">
      <c r="C342" s="116"/>
      <c r="D342" s="117"/>
      <c r="E342" s="156" t="s">
        <v>85</v>
      </c>
      <c r="F342" s="117"/>
      <c r="G342" s="117"/>
      <c r="H342" s="117"/>
      <c r="I342" s="117"/>
      <c r="J342" s="117"/>
      <c r="K342" s="117"/>
      <c r="L342" s="119"/>
    </row>
    <row r="343" spans="3:12" x14ac:dyDescent="0.25">
      <c r="C343" s="116"/>
      <c r="D343" s="117"/>
      <c r="E343" s="197" t="s">
        <v>224</v>
      </c>
      <c r="F343" s="117"/>
      <c r="G343" s="117"/>
      <c r="H343" s="117"/>
      <c r="I343" s="117"/>
      <c r="J343" s="117"/>
      <c r="K343" s="117"/>
      <c r="L343" s="119"/>
    </row>
    <row r="344" spans="3:12" x14ac:dyDescent="0.25">
      <c r="C344" s="116"/>
      <c r="D344" s="117"/>
      <c r="E344" s="197" t="s">
        <v>225</v>
      </c>
      <c r="F344" s="117"/>
      <c r="G344" s="117"/>
      <c r="H344" s="117"/>
      <c r="I344" s="117"/>
      <c r="J344" s="117"/>
      <c r="K344" s="117"/>
      <c r="L344" s="119"/>
    </row>
    <row r="345" spans="3:12" x14ac:dyDescent="0.25">
      <c r="C345" s="116"/>
      <c r="D345" s="117"/>
      <c r="E345" s="197" t="s">
        <v>425</v>
      </c>
      <c r="F345" s="117"/>
      <c r="G345" s="117"/>
      <c r="H345" s="117"/>
      <c r="I345" s="117"/>
      <c r="J345" s="117"/>
      <c r="K345" s="117"/>
      <c r="L345" s="119"/>
    </row>
    <row r="346" spans="3:12" x14ac:dyDescent="0.25">
      <c r="C346" s="116"/>
      <c r="D346" s="117"/>
      <c r="E346" s="197" t="s">
        <v>226</v>
      </c>
      <c r="F346" s="117"/>
      <c r="G346" s="117"/>
      <c r="H346" s="117"/>
      <c r="I346" s="117"/>
      <c r="J346" s="117"/>
      <c r="K346" s="117"/>
      <c r="L346" s="119"/>
    </row>
    <row r="347" spans="3:12" x14ac:dyDescent="0.25">
      <c r="C347" s="116"/>
      <c r="D347" s="117"/>
      <c r="E347" s="197" t="s">
        <v>227</v>
      </c>
      <c r="F347" s="117"/>
      <c r="G347" s="117"/>
      <c r="H347" s="117"/>
      <c r="I347" s="117"/>
      <c r="J347" s="117"/>
      <c r="K347" s="117"/>
      <c r="L347" s="119"/>
    </row>
    <row r="348" spans="3:12" x14ac:dyDescent="0.25">
      <c r="C348" s="116"/>
      <c r="D348" s="117"/>
      <c r="E348" s="197" t="s">
        <v>424</v>
      </c>
      <c r="F348" s="117"/>
      <c r="G348" s="117"/>
      <c r="H348" s="117"/>
      <c r="I348" s="117"/>
      <c r="J348" s="117"/>
      <c r="K348" s="421"/>
      <c r="L348" s="119"/>
    </row>
    <row r="349" spans="3:12" x14ac:dyDescent="0.25">
      <c r="C349" s="116"/>
      <c r="D349" s="117"/>
      <c r="E349" s="197" t="s">
        <v>228</v>
      </c>
      <c r="F349" s="117"/>
      <c r="G349" s="117"/>
      <c r="H349" s="117"/>
      <c r="I349" s="117"/>
      <c r="J349" s="117"/>
      <c r="K349" s="421"/>
      <c r="L349" s="119"/>
    </row>
    <row r="350" spans="3:12" x14ac:dyDescent="0.25">
      <c r="C350" s="116"/>
      <c r="D350" s="117"/>
      <c r="E350" s="197" t="s">
        <v>229</v>
      </c>
      <c r="F350" s="117"/>
      <c r="G350" s="117"/>
      <c r="H350" s="117"/>
      <c r="I350" s="117"/>
      <c r="J350" s="117"/>
      <c r="K350" s="117"/>
      <c r="L350" s="119"/>
    </row>
    <row r="351" spans="3:12" x14ac:dyDescent="0.25">
      <c r="C351" s="116"/>
      <c r="D351" s="117"/>
      <c r="E351" s="197" t="s">
        <v>230</v>
      </c>
      <c r="F351" s="117"/>
      <c r="G351" s="117"/>
      <c r="H351" s="117"/>
      <c r="I351" s="117"/>
      <c r="J351" s="117"/>
      <c r="K351" s="117"/>
      <c r="L351" s="119"/>
    </row>
    <row r="352" spans="3:12" x14ac:dyDescent="0.25">
      <c r="C352" s="116"/>
      <c r="D352" s="117"/>
      <c r="E352" s="197" t="s">
        <v>231</v>
      </c>
      <c r="F352" s="117"/>
      <c r="G352" s="117"/>
      <c r="H352" s="117"/>
      <c r="I352" s="117"/>
      <c r="J352" s="117"/>
      <c r="K352" s="117"/>
      <c r="L352" s="119"/>
    </row>
    <row r="353" spans="3:12" x14ac:dyDescent="0.25">
      <c r="C353" s="116"/>
      <c r="D353" s="117"/>
      <c r="E353" s="197" t="s">
        <v>232</v>
      </c>
      <c r="F353" s="117"/>
      <c r="G353" s="117"/>
      <c r="H353" s="117"/>
      <c r="I353" s="117"/>
      <c r="J353" s="117"/>
      <c r="K353" s="117"/>
      <c r="L353" s="119"/>
    </row>
    <row r="354" spans="3:12" x14ac:dyDescent="0.25">
      <c r="C354" s="116"/>
      <c r="D354" s="117"/>
      <c r="E354" s="197" t="s">
        <v>233</v>
      </c>
      <c r="F354" s="117"/>
      <c r="G354" s="117"/>
      <c r="H354" s="117"/>
      <c r="I354" s="117"/>
      <c r="J354" s="117"/>
      <c r="K354" s="117"/>
      <c r="L354" s="119"/>
    </row>
    <row r="355" spans="3:12" x14ac:dyDescent="0.25">
      <c r="C355" s="116"/>
      <c r="D355" s="117"/>
      <c r="E355" s="197" t="s">
        <v>234</v>
      </c>
      <c r="F355" s="117"/>
      <c r="G355" s="117"/>
      <c r="H355" s="117"/>
      <c r="I355" s="117"/>
      <c r="J355" s="117"/>
      <c r="K355" s="117"/>
      <c r="L355" s="119"/>
    </row>
    <row r="356" spans="3:12" x14ac:dyDescent="0.25">
      <c r="C356" s="116"/>
      <c r="D356" s="117"/>
      <c r="E356" s="197" t="s">
        <v>235</v>
      </c>
      <c r="F356" s="117"/>
      <c r="G356" s="117"/>
      <c r="H356" s="117"/>
      <c r="I356" s="117"/>
      <c r="J356" s="117"/>
      <c r="K356" s="117"/>
      <c r="L356" s="119"/>
    </row>
    <row r="357" spans="3:12" ht="9" customHeight="1" x14ac:dyDescent="0.25">
      <c r="C357" s="116"/>
      <c r="D357" s="117"/>
      <c r="E357" s="117"/>
      <c r="F357" s="117"/>
      <c r="G357" s="117"/>
      <c r="H357" s="117"/>
      <c r="I357" s="117"/>
      <c r="J357" s="117"/>
      <c r="K357" s="117"/>
      <c r="L357" s="119"/>
    </row>
    <row r="358" spans="3:12" x14ac:dyDescent="0.25">
      <c r="C358" s="116"/>
      <c r="D358" s="117"/>
      <c r="E358" s="156" t="s">
        <v>88</v>
      </c>
      <c r="F358" s="117"/>
      <c r="G358" s="117"/>
      <c r="H358" s="117"/>
      <c r="I358" s="117"/>
      <c r="J358" s="117"/>
      <c r="K358" s="117"/>
      <c r="L358" s="119"/>
    </row>
    <row r="359" spans="3:12" x14ac:dyDescent="0.25">
      <c r="C359" s="116"/>
      <c r="D359" s="117"/>
      <c r="E359" s="197" t="s">
        <v>236</v>
      </c>
      <c r="F359" s="117"/>
      <c r="G359" s="117"/>
      <c r="H359" s="117"/>
      <c r="I359" s="117"/>
      <c r="J359" s="117"/>
      <c r="K359" s="117"/>
      <c r="L359" s="119"/>
    </row>
    <row r="360" spans="3:12" x14ac:dyDescent="0.25">
      <c r="C360" s="116"/>
      <c r="D360" s="117"/>
      <c r="E360" s="197" t="s">
        <v>237</v>
      </c>
      <c r="F360" s="117"/>
      <c r="G360" s="117"/>
      <c r="H360" s="117"/>
      <c r="I360" s="117"/>
      <c r="J360" s="117"/>
      <c r="K360" s="117"/>
      <c r="L360" s="119"/>
    </row>
    <row r="361" spans="3:12" x14ac:dyDescent="0.25">
      <c r="C361" s="116"/>
      <c r="D361" s="117"/>
      <c r="E361" s="197" t="s">
        <v>238</v>
      </c>
      <c r="F361" s="117"/>
      <c r="G361" s="117"/>
      <c r="H361" s="117"/>
      <c r="I361" s="117"/>
      <c r="J361" s="117"/>
      <c r="K361" s="117"/>
      <c r="L361" s="119"/>
    </row>
    <row r="362" spans="3:12" x14ac:dyDescent="0.25">
      <c r="C362" s="116"/>
      <c r="D362" s="117"/>
      <c r="E362" s="197" t="s">
        <v>239</v>
      </c>
      <c r="F362" s="117"/>
      <c r="G362" s="117"/>
      <c r="H362" s="117"/>
      <c r="I362" s="117"/>
      <c r="J362" s="117"/>
      <c r="K362" s="117"/>
      <c r="L362" s="119"/>
    </row>
    <row r="363" spans="3:12" ht="9" customHeight="1" x14ac:dyDescent="0.25">
      <c r="C363" s="116"/>
      <c r="D363" s="117"/>
      <c r="E363" s="117"/>
      <c r="F363" s="117"/>
      <c r="G363" s="117"/>
      <c r="H363" s="117"/>
      <c r="I363" s="117"/>
      <c r="J363" s="117"/>
      <c r="K363" s="117"/>
      <c r="L363" s="119"/>
    </row>
    <row r="364" spans="3:12" x14ac:dyDescent="0.25">
      <c r="C364" s="367" t="s">
        <v>431</v>
      </c>
      <c r="D364" s="368"/>
      <c r="E364" s="368"/>
      <c r="F364" s="368"/>
      <c r="G364" s="368"/>
      <c r="H364" s="368"/>
      <c r="I364" s="368"/>
      <c r="J364" s="368"/>
      <c r="K364" s="368"/>
      <c r="L364" s="420"/>
    </row>
    <row r="365" spans="3:12" x14ac:dyDescent="0.25">
      <c r="C365" s="367"/>
      <c r="D365" s="368"/>
      <c r="E365" s="368"/>
      <c r="F365" s="368"/>
      <c r="G365" s="368"/>
      <c r="H365" s="368"/>
      <c r="I365" s="368"/>
      <c r="J365" s="368"/>
      <c r="K365" s="368"/>
      <c r="L365" s="420"/>
    </row>
    <row r="366" spans="3:12" x14ac:dyDescent="0.25">
      <c r="C366" s="116"/>
      <c r="D366" s="117"/>
      <c r="E366" s="133" t="s">
        <v>85</v>
      </c>
      <c r="F366" s="117"/>
      <c r="G366" s="117"/>
      <c r="H366" s="117"/>
      <c r="I366" s="117"/>
      <c r="J366" s="117"/>
      <c r="K366" s="117"/>
      <c r="L366" s="119"/>
    </row>
    <row r="367" spans="3:12" x14ac:dyDescent="0.25">
      <c r="C367" s="116"/>
      <c r="D367" s="117"/>
      <c r="E367" s="134" t="s">
        <v>86</v>
      </c>
      <c r="F367" s="117"/>
      <c r="G367" s="117"/>
      <c r="H367" s="117"/>
      <c r="I367" s="117"/>
      <c r="J367" s="117"/>
      <c r="K367" s="117"/>
      <c r="L367" s="119"/>
    </row>
    <row r="368" spans="3:12" x14ac:dyDescent="0.25">
      <c r="C368" s="116"/>
      <c r="D368" s="117"/>
      <c r="E368" s="134" t="s">
        <v>87</v>
      </c>
      <c r="F368" s="117"/>
      <c r="G368" s="117"/>
      <c r="H368" s="117"/>
      <c r="I368" s="117"/>
      <c r="J368" s="117"/>
      <c r="K368" s="117"/>
      <c r="L368" s="119"/>
    </row>
    <row r="369" spans="1:12" x14ac:dyDescent="0.25">
      <c r="C369" s="116"/>
      <c r="D369" s="117"/>
      <c r="E369" s="134" t="s">
        <v>427</v>
      </c>
      <c r="F369" s="117"/>
      <c r="G369" s="117"/>
      <c r="H369" s="117"/>
      <c r="I369" s="117"/>
      <c r="J369" s="117"/>
      <c r="K369" s="117"/>
      <c r="L369" s="119"/>
    </row>
    <row r="370" spans="1:12" ht="6.75" customHeight="1" x14ac:dyDescent="0.25">
      <c r="C370" s="116"/>
      <c r="D370" s="117"/>
      <c r="E370" s="117"/>
      <c r="F370" s="117"/>
      <c r="G370" s="117"/>
      <c r="H370" s="117"/>
      <c r="I370" s="117"/>
      <c r="J370" s="117"/>
      <c r="K370" s="117"/>
      <c r="L370" s="119"/>
    </row>
    <row r="371" spans="1:12" x14ac:dyDescent="0.25">
      <c r="C371" s="116"/>
      <c r="D371" s="117"/>
      <c r="E371" s="133" t="s">
        <v>88</v>
      </c>
      <c r="F371" s="117"/>
      <c r="G371" s="117"/>
      <c r="H371" s="117"/>
      <c r="I371" s="117"/>
      <c r="J371" s="117"/>
      <c r="K371" s="117"/>
      <c r="L371" s="119"/>
    </row>
    <row r="372" spans="1:12" x14ac:dyDescent="0.25">
      <c r="C372" s="116"/>
      <c r="D372" s="117"/>
      <c r="E372" s="117" t="s">
        <v>89</v>
      </c>
      <c r="F372" s="117"/>
      <c r="G372" s="117"/>
      <c r="H372" s="117"/>
      <c r="I372" s="117"/>
      <c r="J372" s="117"/>
      <c r="K372" s="117"/>
      <c r="L372" s="119"/>
    </row>
    <row r="373" spans="1:12" x14ac:dyDescent="0.25">
      <c r="C373" s="116"/>
      <c r="D373" s="117"/>
      <c r="E373" s="117" t="s">
        <v>90</v>
      </c>
      <c r="F373" s="117"/>
      <c r="G373" s="117"/>
      <c r="H373" s="117"/>
      <c r="I373" s="117"/>
      <c r="J373" s="117"/>
      <c r="K373" s="117"/>
      <c r="L373" s="119"/>
    </row>
    <row r="374" spans="1:12" x14ac:dyDescent="0.25">
      <c r="C374" s="116"/>
      <c r="D374" s="117"/>
      <c r="E374" s="117" t="s">
        <v>91</v>
      </c>
      <c r="F374" s="117"/>
      <c r="G374" s="117"/>
      <c r="H374" s="117"/>
      <c r="I374" s="117"/>
      <c r="J374" s="117"/>
      <c r="K374" s="117"/>
      <c r="L374" s="119"/>
    </row>
    <row r="375" spans="1:12" x14ac:dyDescent="0.25">
      <c r="C375" s="116"/>
      <c r="D375" s="117"/>
      <c r="E375" s="117" t="s">
        <v>92</v>
      </c>
      <c r="F375" s="117"/>
      <c r="G375" s="117"/>
      <c r="H375" s="117"/>
      <c r="I375" s="117"/>
      <c r="J375" s="117"/>
      <c r="K375" s="117"/>
      <c r="L375" s="119"/>
    </row>
    <row r="376" spans="1:12" x14ac:dyDescent="0.25">
      <c r="C376" s="116"/>
      <c r="D376" s="117"/>
      <c r="E376" s="117" t="s">
        <v>93</v>
      </c>
      <c r="F376" s="117"/>
      <c r="G376" s="117"/>
      <c r="H376" s="117"/>
      <c r="I376" s="117"/>
      <c r="J376" s="117"/>
      <c r="K376" s="117"/>
      <c r="L376" s="119"/>
    </row>
    <row r="377" spans="1:12" x14ac:dyDescent="0.25">
      <c r="C377" s="122"/>
      <c r="D377" s="123"/>
      <c r="E377" s="123"/>
      <c r="F377" s="123"/>
      <c r="G377" s="123"/>
      <c r="H377" s="123"/>
      <c r="I377" s="123"/>
      <c r="J377" s="123"/>
      <c r="K377" s="123"/>
      <c r="L377" s="124"/>
    </row>
    <row r="378" spans="1:12" x14ac:dyDescent="0.25">
      <c r="C378" s="135"/>
      <c r="E378" s="135"/>
      <c r="F378" s="135"/>
      <c r="G378" s="135"/>
      <c r="H378" s="135"/>
      <c r="I378" s="135"/>
      <c r="J378" s="135"/>
      <c r="K378" s="135"/>
    </row>
    <row r="379" spans="1:12" x14ac:dyDescent="0.25">
      <c r="A379" s="2"/>
      <c r="B379" s="2"/>
      <c r="C379" s="127" t="s">
        <v>131</v>
      </c>
      <c r="D379" s="114"/>
      <c r="E379" s="117"/>
      <c r="F379" s="117"/>
      <c r="G379" s="117"/>
      <c r="H379" s="117"/>
      <c r="I379" s="117"/>
      <c r="J379" s="117"/>
      <c r="K379" s="115"/>
    </row>
    <row r="380" spans="1:12" x14ac:dyDescent="0.25">
      <c r="C380" s="136" t="s">
        <v>426</v>
      </c>
      <c r="D380" s="137"/>
      <c r="E380" s="117"/>
      <c r="F380" s="117"/>
      <c r="G380" s="117"/>
      <c r="H380" s="117"/>
      <c r="I380" s="117"/>
      <c r="J380" s="117"/>
      <c r="K380" s="119"/>
    </row>
    <row r="381" spans="1:12" x14ac:dyDescent="0.25">
      <c r="C381" s="136"/>
      <c r="D381" s="137"/>
      <c r="E381" s="117" t="s">
        <v>95</v>
      </c>
      <c r="F381" s="117"/>
      <c r="G381" s="117"/>
      <c r="H381" s="117"/>
      <c r="I381" s="117"/>
      <c r="J381" s="117"/>
      <c r="K381" s="119"/>
    </row>
    <row r="382" spans="1:12" x14ac:dyDescent="0.25">
      <c r="C382" s="136"/>
      <c r="D382" s="137"/>
      <c r="E382" s="134" t="s">
        <v>96</v>
      </c>
      <c r="F382" s="117"/>
      <c r="G382" s="117"/>
      <c r="H382" s="117"/>
      <c r="I382" s="117"/>
      <c r="J382" s="117"/>
      <c r="K382" s="119"/>
    </row>
    <row r="383" spans="1:12" x14ac:dyDescent="0.25">
      <c r="C383" s="136"/>
      <c r="D383" s="137"/>
      <c r="E383" s="134" t="s">
        <v>97</v>
      </c>
      <c r="F383" s="117"/>
      <c r="G383" s="117"/>
      <c r="H383" s="117"/>
      <c r="I383" s="117"/>
      <c r="J383" s="117"/>
      <c r="K383" s="119"/>
    </row>
    <row r="384" spans="1:12" x14ac:dyDescent="0.25">
      <c r="C384" s="136"/>
      <c r="D384" s="137"/>
      <c r="E384" s="134" t="s">
        <v>98</v>
      </c>
      <c r="F384" s="117"/>
      <c r="G384" s="117"/>
      <c r="H384" s="117"/>
      <c r="I384" s="117"/>
      <c r="J384" s="117"/>
      <c r="K384" s="119"/>
    </row>
    <row r="385" spans="3:12" x14ac:dyDescent="0.25">
      <c r="C385" s="136"/>
      <c r="D385" s="137"/>
      <c r="E385" s="117" t="s">
        <v>99</v>
      </c>
      <c r="F385" s="117"/>
      <c r="G385" s="117"/>
      <c r="H385" s="117"/>
      <c r="I385" s="117"/>
      <c r="J385" s="117"/>
      <c r="K385" s="119"/>
    </row>
    <row r="386" spans="3:12" x14ac:dyDescent="0.25">
      <c r="C386" s="136"/>
      <c r="D386" s="137"/>
      <c r="E386" s="117" t="s">
        <v>100</v>
      </c>
      <c r="F386" s="117"/>
      <c r="G386" s="117"/>
      <c r="H386" s="117"/>
      <c r="I386" s="117"/>
      <c r="J386" s="117"/>
      <c r="K386" s="119"/>
    </row>
    <row r="387" spans="3:12" x14ac:dyDescent="0.25">
      <c r="C387" s="122"/>
      <c r="D387" s="123"/>
      <c r="E387" s="123"/>
      <c r="F387" s="123"/>
      <c r="G387" s="123"/>
      <c r="H387" s="123"/>
      <c r="I387" s="123"/>
      <c r="J387" s="123"/>
      <c r="K387" s="124"/>
    </row>
    <row r="389" spans="3:12" x14ac:dyDescent="0.25">
      <c r="C389" s="127" t="s">
        <v>132</v>
      </c>
      <c r="D389" s="114"/>
      <c r="E389" s="114"/>
      <c r="F389" s="114"/>
      <c r="G389" s="114"/>
      <c r="H389" s="114"/>
      <c r="I389" s="114"/>
      <c r="J389" s="114"/>
      <c r="K389" s="114"/>
      <c r="L389" s="115"/>
    </row>
    <row r="390" spans="3:12" ht="15" customHeight="1" x14ac:dyDescent="0.25">
      <c r="C390" s="409" t="s">
        <v>102</v>
      </c>
      <c r="D390" s="410"/>
      <c r="E390" s="410"/>
      <c r="F390" s="410"/>
      <c r="G390" s="410"/>
      <c r="H390" s="410"/>
      <c r="I390" s="410"/>
      <c r="J390" s="410"/>
      <c r="K390" s="410"/>
      <c r="L390" s="411"/>
    </row>
    <row r="391" spans="3:12" x14ac:dyDescent="0.25">
      <c r="C391" s="409"/>
      <c r="D391" s="410"/>
      <c r="E391" s="410"/>
      <c r="F391" s="410"/>
      <c r="G391" s="410"/>
      <c r="H391" s="410"/>
      <c r="I391" s="410"/>
      <c r="J391" s="410"/>
      <c r="K391" s="410"/>
      <c r="L391" s="411"/>
    </row>
    <row r="392" spans="3:12" x14ac:dyDescent="0.25">
      <c r="C392" s="116"/>
      <c r="D392" s="117"/>
      <c r="E392" s="134" t="s">
        <v>133</v>
      </c>
      <c r="F392" s="117"/>
      <c r="G392" s="117"/>
      <c r="H392" s="117"/>
      <c r="I392" s="117"/>
      <c r="J392" s="117"/>
      <c r="K392" s="117"/>
      <c r="L392" s="119"/>
    </row>
    <row r="393" spans="3:12" x14ac:dyDescent="0.25">
      <c r="C393" s="116"/>
      <c r="D393" s="117"/>
      <c r="E393" s="134" t="s">
        <v>134</v>
      </c>
      <c r="F393" s="117"/>
      <c r="G393" s="117"/>
      <c r="H393" s="117"/>
      <c r="I393" s="117"/>
      <c r="J393" s="117"/>
      <c r="K393" s="117"/>
      <c r="L393" s="119"/>
    </row>
    <row r="394" spans="3:12" x14ac:dyDescent="0.25">
      <c r="C394" s="116"/>
      <c r="D394" s="117"/>
      <c r="E394" s="117"/>
      <c r="F394" s="117" t="s">
        <v>105</v>
      </c>
      <c r="G394" s="117"/>
      <c r="H394" s="117"/>
      <c r="I394" s="117"/>
      <c r="J394" s="117"/>
      <c r="K394" s="117"/>
      <c r="L394" s="119"/>
    </row>
    <row r="395" spans="3:12" x14ac:dyDescent="0.25">
      <c r="C395" s="116"/>
      <c r="D395" s="117"/>
      <c r="E395" s="117"/>
      <c r="F395" s="117" t="s">
        <v>106</v>
      </c>
      <c r="G395" s="117"/>
      <c r="H395" s="117"/>
      <c r="I395" s="117"/>
      <c r="J395" s="117"/>
      <c r="K395" s="117"/>
      <c r="L395" s="119"/>
    </row>
    <row r="396" spans="3:12" x14ac:dyDescent="0.25">
      <c r="C396" s="116"/>
      <c r="D396" s="117"/>
      <c r="E396" s="117"/>
      <c r="F396" s="117" t="s">
        <v>107</v>
      </c>
      <c r="G396" s="117"/>
      <c r="H396" s="117"/>
      <c r="I396" s="117"/>
      <c r="J396" s="117"/>
      <c r="K396" s="117"/>
      <c r="L396" s="119"/>
    </row>
    <row r="397" spans="3:12" x14ac:dyDescent="0.25">
      <c r="C397" s="116"/>
      <c r="D397" s="117"/>
      <c r="E397" s="117"/>
      <c r="F397" s="117" t="s">
        <v>108</v>
      </c>
      <c r="G397" s="117"/>
      <c r="H397" s="117"/>
      <c r="I397" s="117"/>
      <c r="J397" s="117"/>
      <c r="K397" s="117"/>
      <c r="L397" s="119"/>
    </row>
    <row r="398" spans="3:12" x14ac:dyDescent="0.25">
      <c r="C398" s="122"/>
      <c r="D398" s="123"/>
      <c r="E398" s="123"/>
      <c r="F398" s="123"/>
      <c r="G398" s="123"/>
      <c r="H398" s="123"/>
      <c r="I398" s="123"/>
      <c r="J398" s="123"/>
      <c r="K398" s="123"/>
      <c r="L398" s="124"/>
    </row>
    <row r="400" spans="3:12" x14ac:dyDescent="0.25">
      <c r="C400" s="178" t="s">
        <v>314</v>
      </c>
      <c r="D400" s="198"/>
      <c r="E400" s="198"/>
      <c r="F400" s="198"/>
      <c r="G400" s="198"/>
      <c r="H400" s="198"/>
      <c r="I400" s="198"/>
      <c r="J400" s="198"/>
      <c r="K400" s="198"/>
      <c r="L400" s="199"/>
    </row>
    <row r="401" spans="3:12" x14ac:dyDescent="0.25">
      <c r="C401" s="200"/>
      <c r="D401" s="117" t="s">
        <v>406</v>
      </c>
      <c r="E401" s="117"/>
      <c r="F401" s="117"/>
      <c r="G401" s="117"/>
      <c r="H401" s="117"/>
      <c r="I401" s="117"/>
      <c r="J401" s="117"/>
      <c r="K401" s="117"/>
      <c r="L401" s="201"/>
    </row>
    <row r="402" spans="3:12" ht="9" customHeight="1" x14ac:dyDescent="0.25">
      <c r="C402" s="200"/>
      <c r="D402" s="117"/>
      <c r="E402" s="117"/>
      <c r="F402" s="117"/>
      <c r="G402" s="117"/>
      <c r="H402" s="117"/>
      <c r="I402" s="117"/>
      <c r="J402" s="117"/>
      <c r="K402" s="117"/>
      <c r="L402" s="201"/>
    </row>
    <row r="403" spans="3:12" x14ac:dyDescent="0.25">
      <c r="C403" s="200"/>
      <c r="D403" s="117"/>
      <c r="E403" s="117" t="s">
        <v>313</v>
      </c>
      <c r="F403" s="117"/>
      <c r="G403" s="117"/>
      <c r="H403" s="117"/>
      <c r="I403" s="117"/>
      <c r="J403" s="117"/>
      <c r="K403" s="117"/>
      <c r="L403" s="201"/>
    </row>
    <row r="404" spans="3:12" x14ac:dyDescent="0.25">
      <c r="C404" s="200"/>
      <c r="D404" s="117"/>
      <c r="E404" s="117" t="s">
        <v>315</v>
      </c>
      <c r="F404" s="117"/>
      <c r="G404" s="117"/>
      <c r="H404" s="117"/>
      <c r="I404" s="117"/>
      <c r="J404" s="117"/>
      <c r="K404" s="117"/>
      <c r="L404" s="201"/>
    </row>
    <row r="405" spans="3:12" x14ac:dyDescent="0.25">
      <c r="C405" s="200"/>
      <c r="D405" s="117"/>
      <c r="E405" s="117" t="s">
        <v>316</v>
      </c>
      <c r="F405" s="117"/>
      <c r="G405" s="117"/>
      <c r="H405" s="117"/>
      <c r="I405" s="117"/>
      <c r="J405" s="117"/>
      <c r="K405" s="117"/>
      <c r="L405" s="201"/>
    </row>
    <row r="406" spans="3:12" x14ac:dyDescent="0.25">
      <c r="C406" s="200"/>
      <c r="D406" s="117"/>
      <c r="E406" s="117" t="s">
        <v>317</v>
      </c>
      <c r="F406" s="117"/>
      <c r="G406" s="117"/>
      <c r="H406" s="117"/>
      <c r="I406" s="117"/>
      <c r="J406" s="117"/>
      <c r="K406" s="117"/>
      <c r="L406" s="201"/>
    </row>
    <row r="407" spans="3:12" x14ac:dyDescent="0.25">
      <c r="C407" s="200"/>
      <c r="D407" s="117"/>
      <c r="E407" s="117" t="s">
        <v>318</v>
      </c>
      <c r="F407" s="117"/>
      <c r="G407" s="117"/>
      <c r="H407" s="117"/>
      <c r="I407" s="117"/>
      <c r="J407" s="117"/>
      <c r="K407" s="117"/>
      <c r="L407" s="201"/>
    </row>
    <row r="408" spans="3:12" x14ac:dyDescent="0.25">
      <c r="C408" s="200"/>
      <c r="D408" s="117"/>
      <c r="E408" s="117" t="s">
        <v>319</v>
      </c>
      <c r="F408" s="117"/>
      <c r="G408" s="117"/>
      <c r="H408" s="117"/>
      <c r="I408" s="117"/>
      <c r="J408" s="117"/>
      <c r="K408" s="117"/>
      <c r="L408" s="201"/>
    </row>
    <row r="409" spans="3:12" x14ac:dyDescent="0.25">
      <c r="C409" s="200"/>
      <c r="D409" s="117"/>
      <c r="E409" s="117" t="s">
        <v>320</v>
      </c>
      <c r="F409" s="117"/>
      <c r="G409" s="117"/>
      <c r="H409" s="117"/>
      <c r="I409" s="117"/>
      <c r="J409" s="117"/>
      <c r="K409" s="117"/>
      <c r="L409" s="201"/>
    </row>
    <row r="410" spans="3:12" x14ac:dyDescent="0.25">
      <c r="C410" s="200"/>
      <c r="D410" s="117"/>
      <c r="E410" s="117" t="s">
        <v>321</v>
      </c>
      <c r="F410" s="117"/>
      <c r="G410" s="117"/>
      <c r="H410" s="117"/>
      <c r="I410" s="117"/>
      <c r="J410" s="117"/>
      <c r="K410" s="117"/>
      <c r="L410" s="201"/>
    </row>
    <row r="411" spans="3:12" x14ac:dyDescent="0.25">
      <c r="C411" s="200"/>
      <c r="D411" s="117"/>
      <c r="E411" s="117" t="s">
        <v>322</v>
      </c>
      <c r="F411" s="117"/>
      <c r="G411" s="117"/>
      <c r="H411" s="117"/>
      <c r="I411" s="117"/>
      <c r="J411" s="117"/>
      <c r="K411" s="117"/>
      <c r="L411" s="201"/>
    </row>
    <row r="412" spans="3:12" x14ac:dyDescent="0.25">
      <c r="C412" s="200"/>
      <c r="D412" s="117"/>
      <c r="E412" s="117" t="s">
        <v>323</v>
      </c>
      <c r="F412" s="117"/>
      <c r="G412" s="117"/>
      <c r="H412" s="117"/>
      <c r="I412" s="117"/>
      <c r="J412" s="117"/>
      <c r="K412" s="117"/>
      <c r="L412" s="201"/>
    </row>
    <row r="413" spans="3:12" x14ac:dyDescent="0.25">
      <c r="C413" s="200"/>
      <c r="D413" s="117"/>
      <c r="E413" s="117" t="s">
        <v>324</v>
      </c>
      <c r="F413" s="117"/>
      <c r="G413" s="117"/>
      <c r="H413" s="117"/>
      <c r="I413" s="117"/>
      <c r="J413" s="117"/>
      <c r="K413" s="117"/>
      <c r="L413" s="201"/>
    </row>
    <row r="414" spans="3:12" x14ac:dyDescent="0.25">
      <c r="C414" s="200"/>
      <c r="D414" s="117"/>
      <c r="E414" s="117" t="s">
        <v>325</v>
      </c>
      <c r="F414" s="117"/>
      <c r="G414" s="117"/>
      <c r="H414" s="117"/>
      <c r="I414" s="117"/>
      <c r="J414" s="117"/>
      <c r="K414" s="117"/>
      <c r="L414" s="201"/>
    </row>
    <row r="415" spans="3:12" x14ac:dyDescent="0.25">
      <c r="C415" s="200"/>
      <c r="D415" s="117"/>
      <c r="E415" s="117" t="s">
        <v>326</v>
      </c>
      <c r="F415" s="117"/>
      <c r="G415" s="117"/>
      <c r="H415" s="117"/>
      <c r="I415" s="117"/>
      <c r="J415" s="117"/>
      <c r="K415" s="117"/>
      <c r="L415" s="201"/>
    </row>
    <row r="416" spans="3:12" x14ac:dyDescent="0.25">
      <c r="C416" s="200"/>
      <c r="D416" s="117"/>
      <c r="E416" s="117" t="s">
        <v>327</v>
      </c>
      <c r="F416" s="117"/>
      <c r="G416" s="117"/>
      <c r="H416" s="117"/>
      <c r="I416" s="117"/>
      <c r="J416" s="117"/>
      <c r="K416" s="117"/>
      <c r="L416" s="201"/>
    </row>
    <row r="417" spans="3:12" x14ac:dyDescent="0.25">
      <c r="C417" s="200"/>
      <c r="D417" s="117"/>
      <c r="E417" s="117" t="s">
        <v>328</v>
      </c>
      <c r="F417" s="117"/>
      <c r="G417" s="117"/>
      <c r="H417" s="117"/>
      <c r="I417" s="117"/>
      <c r="J417" s="117"/>
      <c r="K417" s="117"/>
      <c r="L417" s="201"/>
    </row>
    <row r="418" spans="3:12" x14ac:dyDescent="0.25">
      <c r="C418" s="200"/>
      <c r="D418" s="117"/>
      <c r="E418" s="117" t="s">
        <v>329</v>
      </c>
      <c r="F418" s="117"/>
      <c r="G418" s="117"/>
      <c r="H418" s="117"/>
      <c r="I418" s="117"/>
      <c r="J418" s="117"/>
      <c r="K418" s="117"/>
      <c r="L418" s="201"/>
    </row>
    <row r="419" spans="3:12" x14ac:dyDescent="0.25">
      <c r="C419" s="200"/>
      <c r="D419" s="117"/>
      <c r="E419" s="117" t="s">
        <v>330</v>
      </c>
      <c r="F419" s="117"/>
      <c r="G419" s="117"/>
      <c r="H419" s="117"/>
      <c r="I419" s="117"/>
      <c r="J419" s="117"/>
      <c r="K419" s="117"/>
      <c r="L419" s="201"/>
    </row>
    <row r="420" spans="3:12" x14ac:dyDescent="0.25">
      <c r="C420" s="200"/>
      <c r="D420" s="117"/>
      <c r="E420" s="117" t="s">
        <v>331</v>
      </c>
      <c r="F420" s="117"/>
      <c r="G420" s="117"/>
      <c r="H420" s="117"/>
      <c r="I420" s="117"/>
      <c r="J420" s="117"/>
      <c r="K420" s="117"/>
      <c r="L420" s="201"/>
    </row>
    <row r="421" spans="3:12" x14ac:dyDescent="0.25">
      <c r="C421" s="200"/>
      <c r="D421" s="117"/>
      <c r="E421" s="117" t="s">
        <v>332</v>
      </c>
      <c r="F421" s="117"/>
      <c r="G421" s="117"/>
      <c r="H421" s="117"/>
      <c r="I421" s="117"/>
      <c r="J421" s="117"/>
      <c r="K421" s="117"/>
      <c r="L421" s="201"/>
    </row>
    <row r="422" spans="3:12" x14ac:dyDescent="0.25">
      <c r="C422" s="200"/>
      <c r="D422" s="117"/>
      <c r="E422" s="117" t="s">
        <v>333</v>
      </c>
      <c r="F422" s="117"/>
      <c r="G422" s="117"/>
      <c r="H422" s="117"/>
      <c r="I422" s="117"/>
      <c r="J422" s="117"/>
      <c r="K422" s="117"/>
      <c r="L422" s="201"/>
    </row>
    <row r="423" spans="3:12" x14ac:dyDescent="0.25">
      <c r="C423" s="200"/>
      <c r="D423" s="117"/>
      <c r="E423" s="117" t="s">
        <v>334</v>
      </c>
      <c r="F423" s="117"/>
      <c r="G423" s="117"/>
      <c r="H423" s="117"/>
      <c r="I423" s="117"/>
      <c r="J423" s="117"/>
      <c r="K423" s="117"/>
      <c r="L423" s="201"/>
    </row>
    <row r="424" spans="3:12" x14ac:dyDescent="0.25">
      <c r="C424" s="200"/>
      <c r="D424" s="117"/>
      <c r="E424" s="117" t="s">
        <v>335</v>
      </c>
      <c r="F424" s="117"/>
      <c r="G424" s="117"/>
      <c r="H424" s="117"/>
      <c r="I424" s="117"/>
      <c r="J424" s="117"/>
      <c r="K424" s="117"/>
      <c r="L424" s="201"/>
    </row>
    <row r="425" spans="3:12" x14ac:dyDescent="0.25">
      <c r="C425" s="200"/>
      <c r="D425" s="117"/>
      <c r="E425" s="117" t="s">
        <v>336</v>
      </c>
      <c r="F425" s="117"/>
      <c r="G425" s="117"/>
      <c r="H425" s="117"/>
      <c r="I425" s="117"/>
      <c r="J425" s="117"/>
      <c r="K425" s="117"/>
      <c r="L425" s="201"/>
    </row>
    <row r="426" spans="3:12" x14ac:dyDescent="0.25">
      <c r="C426" s="200"/>
      <c r="D426" s="117"/>
      <c r="E426" s="117" t="s">
        <v>337</v>
      </c>
      <c r="F426" s="117"/>
      <c r="G426" s="117"/>
      <c r="H426" s="117"/>
      <c r="I426" s="117"/>
      <c r="J426" s="117"/>
      <c r="K426" s="117"/>
      <c r="L426" s="201"/>
    </row>
    <row r="427" spans="3:12" x14ac:dyDescent="0.25">
      <c r="C427" s="200"/>
      <c r="D427" s="117"/>
      <c r="E427" s="117" t="s">
        <v>338</v>
      </c>
      <c r="F427" s="117"/>
      <c r="G427" s="117"/>
      <c r="H427" s="117"/>
      <c r="I427" s="117"/>
      <c r="J427" s="117"/>
      <c r="K427" s="117"/>
      <c r="L427" s="201"/>
    </row>
    <row r="428" spans="3:12" x14ac:dyDescent="0.25">
      <c r="C428" s="200"/>
      <c r="D428" s="117"/>
      <c r="E428" s="117" t="s">
        <v>339</v>
      </c>
      <c r="F428" s="117"/>
      <c r="G428" s="117"/>
      <c r="H428" s="117"/>
      <c r="I428" s="117"/>
      <c r="J428" s="117"/>
      <c r="K428" s="117"/>
      <c r="L428" s="201"/>
    </row>
    <row r="429" spans="3:12" x14ac:dyDescent="0.25">
      <c r="C429" s="200"/>
      <c r="D429" s="117"/>
      <c r="E429" s="117" t="s">
        <v>340</v>
      </c>
      <c r="F429" s="117"/>
      <c r="G429" s="117"/>
      <c r="H429" s="117"/>
      <c r="I429" s="117"/>
      <c r="J429" s="117"/>
      <c r="K429" s="117"/>
      <c r="L429" s="201"/>
    </row>
    <row r="430" spans="3:12" x14ac:dyDescent="0.25">
      <c r="C430" s="200"/>
      <c r="D430" s="117"/>
      <c r="E430" s="117" t="s">
        <v>341</v>
      </c>
      <c r="F430" s="117"/>
      <c r="G430" s="117"/>
      <c r="H430" s="117"/>
      <c r="I430" s="117"/>
      <c r="J430" s="117"/>
      <c r="K430" s="117"/>
      <c r="L430" s="201"/>
    </row>
    <row r="431" spans="3:12" x14ac:dyDescent="0.25">
      <c r="C431" s="200"/>
      <c r="D431" s="117"/>
      <c r="E431" s="117" t="s">
        <v>342</v>
      </c>
      <c r="F431" s="117"/>
      <c r="G431" s="117"/>
      <c r="H431" s="117"/>
      <c r="I431" s="117"/>
      <c r="J431" s="117"/>
      <c r="K431" s="117"/>
      <c r="L431" s="201"/>
    </row>
    <row r="432" spans="3:12" x14ac:dyDescent="0.25">
      <c r="C432" s="200"/>
      <c r="D432" s="117"/>
      <c r="E432" s="117" t="s">
        <v>343</v>
      </c>
      <c r="F432" s="117"/>
      <c r="G432" s="117"/>
      <c r="H432" s="117"/>
      <c r="I432" s="117"/>
      <c r="J432" s="117"/>
      <c r="K432" s="117"/>
      <c r="L432" s="201"/>
    </row>
    <row r="433" spans="3:12" x14ac:dyDescent="0.25">
      <c r="C433" s="200"/>
      <c r="D433" s="117"/>
      <c r="E433" s="117" t="s">
        <v>344</v>
      </c>
      <c r="F433" s="117"/>
      <c r="G433" s="117"/>
      <c r="H433" s="117"/>
      <c r="I433" s="117"/>
      <c r="J433" s="117"/>
      <c r="K433" s="117"/>
      <c r="L433" s="201"/>
    </row>
    <row r="434" spans="3:12" x14ac:dyDescent="0.25">
      <c r="C434" s="200"/>
      <c r="D434" s="117"/>
      <c r="E434" s="117" t="s">
        <v>345</v>
      </c>
      <c r="F434" s="117"/>
      <c r="G434" s="117"/>
      <c r="H434" s="117"/>
      <c r="I434" s="117"/>
      <c r="J434" s="117"/>
      <c r="K434" s="117"/>
      <c r="L434" s="201"/>
    </row>
    <row r="435" spans="3:12" x14ac:dyDescent="0.25">
      <c r="C435" s="200"/>
      <c r="D435" s="117"/>
      <c r="E435" s="117" t="s">
        <v>346</v>
      </c>
      <c r="F435" s="117"/>
      <c r="G435" s="117"/>
      <c r="H435" s="117"/>
      <c r="I435" s="117"/>
      <c r="J435" s="117"/>
      <c r="K435" s="117"/>
      <c r="L435" s="201"/>
    </row>
    <row r="436" spans="3:12" x14ac:dyDescent="0.25">
      <c r="C436" s="200"/>
      <c r="D436" s="117"/>
      <c r="E436" s="117" t="s">
        <v>347</v>
      </c>
      <c r="F436" s="117"/>
      <c r="G436" s="117"/>
      <c r="H436" s="117"/>
      <c r="I436" s="117"/>
      <c r="J436" s="117"/>
      <c r="K436" s="117"/>
      <c r="L436" s="201"/>
    </row>
    <row r="437" spans="3:12" x14ac:dyDescent="0.25">
      <c r="C437" s="200"/>
      <c r="D437" s="117"/>
      <c r="E437" s="117" t="s">
        <v>348</v>
      </c>
      <c r="F437" s="117"/>
      <c r="G437" s="117"/>
      <c r="H437" s="117"/>
      <c r="I437" s="117"/>
      <c r="J437" s="117"/>
      <c r="K437" s="117"/>
      <c r="L437" s="201"/>
    </row>
    <row r="438" spans="3:12" x14ac:dyDescent="0.25">
      <c r="C438" s="200"/>
      <c r="D438" s="117"/>
      <c r="E438" s="117" t="s">
        <v>349</v>
      </c>
      <c r="F438" s="117"/>
      <c r="G438" s="117"/>
      <c r="H438" s="117"/>
      <c r="I438" s="117"/>
      <c r="J438" s="117"/>
      <c r="K438" s="117"/>
      <c r="L438" s="201"/>
    </row>
    <row r="439" spans="3:12" x14ac:dyDescent="0.25">
      <c r="C439" s="200"/>
      <c r="D439" s="117"/>
      <c r="E439" s="117" t="s">
        <v>350</v>
      </c>
      <c r="F439" s="117"/>
      <c r="G439" s="117"/>
      <c r="H439" s="117"/>
      <c r="I439" s="117"/>
      <c r="J439" s="117"/>
      <c r="K439" s="117"/>
      <c r="L439" s="201"/>
    </row>
    <row r="440" spans="3:12" x14ac:dyDescent="0.25">
      <c r="C440" s="200"/>
      <c r="D440" s="117"/>
      <c r="E440" s="117" t="s">
        <v>351</v>
      </c>
      <c r="F440" s="117"/>
      <c r="G440" s="117"/>
      <c r="H440" s="117"/>
      <c r="I440" s="117"/>
      <c r="J440" s="117"/>
      <c r="K440" s="117"/>
      <c r="L440" s="201"/>
    </row>
    <row r="441" spans="3:12" x14ac:dyDescent="0.25">
      <c r="C441" s="200"/>
      <c r="D441" s="117"/>
      <c r="E441" s="117" t="s">
        <v>352</v>
      </c>
      <c r="F441" s="117"/>
      <c r="G441" s="117"/>
      <c r="H441" s="117"/>
      <c r="I441" s="117"/>
      <c r="J441" s="117"/>
      <c r="K441" s="117"/>
      <c r="L441" s="201"/>
    </row>
    <row r="442" spans="3:12" x14ac:dyDescent="0.25">
      <c r="C442" s="200"/>
      <c r="D442" s="117"/>
      <c r="E442" s="117" t="s">
        <v>353</v>
      </c>
      <c r="F442" s="117"/>
      <c r="G442" s="117"/>
      <c r="H442" s="117"/>
      <c r="I442" s="117"/>
      <c r="J442" s="117"/>
      <c r="K442" s="117"/>
      <c r="L442" s="201"/>
    </row>
    <row r="443" spans="3:12" x14ac:dyDescent="0.25">
      <c r="C443" s="200"/>
      <c r="D443" s="117"/>
      <c r="E443" s="117" t="s">
        <v>354</v>
      </c>
      <c r="F443" s="117"/>
      <c r="G443" s="117"/>
      <c r="H443" s="117"/>
      <c r="I443" s="117"/>
      <c r="J443" s="117"/>
      <c r="K443" s="117"/>
      <c r="L443" s="201"/>
    </row>
    <row r="444" spans="3:12" x14ac:dyDescent="0.25">
      <c r="C444" s="200"/>
      <c r="D444" s="117"/>
      <c r="E444" s="117" t="s">
        <v>355</v>
      </c>
      <c r="F444" s="117"/>
      <c r="G444" s="117"/>
      <c r="H444" s="117"/>
      <c r="I444" s="117"/>
      <c r="J444" s="117"/>
      <c r="K444" s="117"/>
      <c r="L444" s="201"/>
    </row>
    <row r="445" spans="3:12" x14ac:dyDescent="0.25">
      <c r="C445" s="200"/>
      <c r="D445" s="117"/>
      <c r="E445" s="117" t="s">
        <v>356</v>
      </c>
      <c r="F445" s="117"/>
      <c r="G445" s="117"/>
      <c r="H445" s="117"/>
      <c r="I445" s="117"/>
      <c r="J445" s="117"/>
      <c r="K445" s="117"/>
      <c r="L445" s="201"/>
    </row>
    <row r="446" spans="3:12" x14ac:dyDescent="0.25">
      <c r="C446" s="200"/>
      <c r="D446" s="117"/>
      <c r="E446" s="117" t="s">
        <v>357</v>
      </c>
      <c r="F446" s="117"/>
      <c r="G446" s="117"/>
      <c r="H446" s="117"/>
      <c r="I446" s="117"/>
      <c r="J446" s="117"/>
      <c r="K446" s="117"/>
      <c r="L446" s="201"/>
    </row>
    <row r="447" spans="3:12" x14ac:dyDescent="0.25">
      <c r="C447" s="200"/>
      <c r="D447" s="117"/>
      <c r="E447" s="117" t="s">
        <v>358</v>
      </c>
      <c r="F447" s="117"/>
      <c r="G447" s="117"/>
      <c r="H447" s="117"/>
      <c r="I447" s="117"/>
      <c r="J447" s="117"/>
      <c r="K447" s="117"/>
      <c r="L447" s="201"/>
    </row>
    <row r="448" spans="3:12" x14ac:dyDescent="0.25">
      <c r="C448" s="202"/>
      <c r="D448" s="203"/>
      <c r="E448" s="203"/>
      <c r="F448" s="203"/>
      <c r="G448" s="203"/>
      <c r="H448" s="203"/>
      <c r="I448" s="203"/>
      <c r="J448" s="203"/>
      <c r="K448" s="203"/>
      <c r="L448" s="204"/>
    </row>
  </sheetData>
  <sheetProtection selectLockedCells="1"/>
  <mergeCells count="91">
    <mergeCell ref="E70:H70"/>
    <mergeCell ref="E67:H69"/>
    <mergeCell ref="E56:H58"/>
    <mergeCell ref="E197:H197"/>
    <mergeCell ref="E130:H131"/>
    <mergeCell ref="E188:H188"/>
    <mergeCell ref="E189:H193"/>
    <mergeCell ref="E194:H195"/>
    <mergeCell ref="E171:H172"/>
    <mergeCell ref="E133:H133"/>
    <mergeCell ref="E151:H151"/>
    <mergeCell ref="E168:H168"/>
    <mergeCell ref="E181:H181"/>
    <mergeCell ref="E157:H161"/>
    <mergeCell ref="E183:H186"/>
    <mergeCell ref="M76:N76"/>
    <mergeCell ref="E80:H81"/>
    <mergeCell ref="C121:Q121"/>
    <mergeCell ref="M100:P100"/>
    <mergeCell ref="E106:H107"/>
    <mergeCell ref="E111:H111"/>
    <mergeCell ref="E116:H116"/>
    <mergeCell ref="E93:H93"/>
    <mergeCell ref="E100:H100"/>
    <mergeCell ref="E104:H104"/>
    <mergeCell ref="E109:H109"/>
    <mergeCell ref="E113:H113"/>
    <mergeCell ref="E78:H78"/>
    <mergeCell ref="E88:H88"/>
    <mergeCell ref="K348:K349"/>
    <mergeCell ref="E124:H124"/>
    <mergeCell ref="M181:P181"/>
    <mergeCell ref="E118:H118"/>
    <mergeCell ref="E126:H128"/>
    <mergeCell ref="E154:H155"/>
    <mergeCell ref="E174:H175"/>
    <mergeCell ref="E177:H177"/>
    <mergeCell ref="E179:H179"/>
    <mergeCell ref="E135:H136"/>
    <mergeCell ref="E138:H138"/>
    <mergeCell ref="E141:H144"/>
    <mergeCell ref="E146:H149"/>
    <mergeCell ref="K159:O163"/>
    <mergeCell ref="M72:N72"/>
    <mergeCell ref="F60:H61"/>
    <mergeCell ref="F65:H65"/>
    <mergeCell ref="C390:L391"/>
    <mergeCell ref="E199:H199"/>
    <mergeCell ref="C222:K224"/>
    <mergeCell ref="C226:G227"/>
    <mergeCell ref="C270:K271"/>
    <mergeCell ref="C229:G232"/>
    <mergeCell ref="C258:H262"/>
    <mergeCell ref="D212:F212"/>
    <mergeCell ref="D213:F213"/>
    <mergeCell ref="D214:K214"/>
    <mergeCell ref="D215:K216"/>
    <mergeCell ref="F218:K218"/>
    <mergeCell ref="C364:L365"/>
    <mergeCell ref="E30:H30"/>
    <mergeCell ref="E27:H27"/>
    <mergeCell ref="M35:Q36"/>
    <mergeCell ref="C38:Q38"/>
    <mergeCell ref="E102:H102"/>
    <mergeCell ref="E48:H48"/>
    <mergeCell ref="E52:H52"/>
    <mergeCell ref="E76:H76"/>
    <mergeCell ref="E90:H91"/>
    <mergeCell ref="E95:H98"/>
    <mergeCell ref="M102:N102"/>
    <mergeCell ref="M65:N65"/>
    <mergeCell ref="C85:Q85"/>
    <mergeCell ref="M61:N61"/>
    <mergeCell ref="M62:N62"/>
    <mergeCell ref="M60:N60"/>
    <mergeCell ref="C24:Q24"/>
    <mergeCell ref="C6:Q6"/>
    <mergeCell ref="F12:I12"/>
    <mergeCell ref="F14:I14"/>
    <mergeCell ref="C10:E10"/>
    <mergeCell ref="C12:E12"/>
    <mergeCell ref="C14:E14"/>
    <mergeCell ref="C16:E16"/>
    <mergeCell ref="M58:P58"/>
    <mergeCell ref="E43:H44"/>
    <mergeCell ref="E54:H55"/>
    <mergeCell ref="E35:H35"/>
    <mergeCell ref="E32:H33"/>
    <mergeCell ref="E41:H41"/>
    <mergeCell ref="E46:H46"/>
    <mergeCell ref="E50:H50"/>
  </mergeCells>
  <dataValidations count="2">
    <dataValidation type="list" allowBlank="1" showInputMessage="1" showErrorMessage="1" sqref="F18">
      <formula1>"Hombre,Mujer"</formula1>
    </dataValidation>
    <dataValidation type="list" allowBlank="1" showInputMessage="1" showErrorMessage="1" sqref="F12:I12">
      <formula1>$E$403:$E$447</formula1>
    </dataValidation>
  </dataValidations>
  <hyperlinks>
    <hyperlink ref="F218" r:id="rId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33">
        <x14:dataValidation type="list" allowBlank="1" showInputMessage="1" showErrorMessage="1">
          <x14:formula1>
            <xm:f>'Puntuación vbles'!$C$15:$C$17</xm:f>
          </x14:formula1>
          <xm:sqref>K28</xm:sqref>
        </x14:dataValidation>
        <x14:dataValidation type="list" allowBlank="1" showInputMessage="1" showErrorMessage="1">
          <x14:formula1>
            <xm:f>'Puntuación vbles'!$C$27:$C$29</xm:f>
          </x14:formula1>
          <xm:sqref>K35</xm:sqref>
        </x14:dataValidation>
        <x14:dataValidation type="list" allowBlank="1" showInputMessage="1" showErrorMessage="1">
          <x14:formula1>
            <xm:f>'Puntuación vbles'!$C$38:$C$40</xm:f>
          </x14:formula1>
          <xm:sqref>K43</xm:sqref>
        </x14:dataValidation>
        <x14:dataValidation type="list" allowBlank="1" showInputMessage="1" showErrorMessage="1">
          <x14:formula1>
            <xm:f>'Puntuación vbles'!$C$44:$C$46</xm:f>
          </x14:formula1>
          <xm:sqref>K48</xm:sqref>
        </x14:dataValidation>
        <x14:dataValidation type="list" allowBlank="1" showInputMessage="1" showErrorMessage="1">
          <x14:formula1>
            <xm:f>'Puntuación vbles'!$C$52:$C$54</xm:f>
          </x14:formula1>
          <xm:sqref>K52</xm:sqref>
        </x14:dataValidation>
        <x14:dataValidation type="list" allowBlank="1" showInputMessage="1" showErrorMessage="1">
          <x14:formula1>
            <xm:f>'Puntuación vbles'!$C$79:$C$81</xm:f>
          </x14:formula1>
          <xm:sqref>K76</xm:sqref>
        </x14:dataValidation>
        <x14:dataValidation type="list" allowBlank="1" showInputMessage="1" showErrorMessage="1">
          <x14:formula1>
            <xm:f>'Puntuación vbles'!$C$96:$C$98</xm:f>
          </x14:formula1>
          <xm:sqref>K90</xm:sqref>
        </x14:dataValidation>
        <x14:dataValidation type="list" allowBlank="1" showInputMessage="1" showErrorMessage="1">
          <x14:formula1>
            <xm:f>'Puntuación vbles'!$C$103:$C$105</xm:f>
          </x14:formula1>
          <xm:sqref>K95</xm:sqref>
        </x14:dataValidation>
        <x14:dataValidation type="list" allowBlank="1" showInputMessage="1" showErrorMessage="1">
          <x14:formula1>
            <xm:f>'Puntuación vbles'!$C$109:$C$110</xm:f>
          </x14:formula1>
          <xm:sqref>K102</xm:sqref>
        </x14:dataValidation>
        <x14:dataValidation type="list" allowBlank="1" showInputMessage="1" showErrorMessage="1">
          <x14:formula1>
            <xm:f>'Puntuación vbles'!$C$114:$C$116</xm:f>
          </x14:formula1>
          <xm:sqref>K106</xm:sqref>
        </x14:dataValidation>
        <x14:dataValidation type="list" allowBlank="1" showInputMessage="1" showErrorMessage="1">
          <x14:formula1>
            <xm:f>'Puntuación vbles'!$C$120:$C$123</xm:f>
          </x14:formula1>
          <xm:sqref>K111</xm:sqref>
        </x14:dataValidation>
        <x14:dataValidation type="list" allowBlank="1" showInputMessage="1" showErrorMessage="1">
          <x14:formula1>
            <xm:f>'Puntuación vbles'!$C$127:$C$129</xm:f>
          </x14:formula1>
          <xm:sqref>K116</xm:sqref>
        </x14:dataValidation>
        <x14:dataValidation type="list" allowBlank="1" showInputMessage="1" showErrorMessage="1">
          <x14:formula1>
            <xm:f>'Puntuación vbles'!$C$132:$C$134</xm:f>
          </x14:formula1>
          <xm:sqref>K118</xm:sqref>
        </x14:dataValidation>
        <x14:dataValidation type="list" allowBlank="1" showInputMessage="1" showErrorMessage="1">
          <x14:formula1>
            <xm:f>'Puntuación vbles'!$C$144:$C$146</xm:f>
          </x14:formula1>
          <xm:sqref>K126</xm:sqref>
        </x14:dataValidation>
        <x14:dataValidation type="list" allowBlank="1" showInputMessage="1" showErrorMessage="1">
          <x14:formula1>
            <xm:f>'Puntuación vbles'!$C$149:$C$151</xm:f>
          </x14:formula1>
          <xm:sqref>K130</xm:sqref>
        </x14:dataValidation>
        <x14:dataValidation type="list" allowBlank="1" showInputMessage="1" showErrorMessage="1">
          <x14:formula1>
            <xm:f>'Puntuación vbles'!$C$156:$C$159</xm:f>
          </x14:formula1>
          <xm:sqref>K135</xm:sqref>
        </x14:dataValidation>
        <x14:dataValidation type="list" allowBlank="1" showInputMessage="1" showErrorMessage="1">
          <x14:formula1>
            <xm:f>'Puntuación vbles'!$C$165:$C$167</xm:f>
          </x14:formula1>
          <xm:sqref>K141</xm:sqref>
        </x14:dataValidation>
        <x14:dataValidation type="list" allowBlank="1" showInputMessage="1" showErrorMessage="1">
          <x14:formula1>
            <xm:f>'Puntuación vbles'!$C$171:$C$173</xm:f>
          </x14:formula1>
          <xm:sqref>K146</xm:sqref>
        </x14:dataValidation>
        <x14:dataValidation type="list" allowBlank="1" showInputMessage="1" showErrorMessage="1">
          <x14:formula1>
            <xm:f>'Puntuación vbles'!$C$207:$C$209</xm:f>
          </x14:formula1>
          <xm:sqref>K179</xm:sqref>
        </x14:dataValidation>
        <x14:dataValidation type="list" allowBlank="1" showInputMessage="1" showErrorMessage="1">
          <x14:formula1>
            <xm:f>'Puntuación vbles'!$C$214:$C$217</xm:f>
          </x14:formula1>
          <xm:sqref>K183</xm:sqref>
        </x14:dataValidation>
        <x14:dataValidation type="list" allowBlank="1" showInputMessage="1" showErrorMessage="1">
          <x14:formula1>
            <xm:f>'Puntuación vbles'!$C$224:$C$226</xm:f>
          </x14:formula1>
          <xm:sqref>K194</xm:sqref>
        </x14:dataValidation>
        <x14:dataValidation type="list" allowBlank="1" showInputMessage="1" showErrorMessage="1">
          <x14:formula1>
            <xm:f>'Puntuación vbles'!$C$229:$C$232</xm:f>
          </x14:formula1>
          <xm:sqref>K199</xm:sqref>
        </x14:dataValidation>
        <x14:dataValidation type="list" allowBlank="1" showInputMessage="1" showErrorMessage="1">
          <x14:formula1>
            <xm:f>'Puntuación vbles'!$C$22:$C$24</xm:f>
          </x14:formula1>
          <xm:sqref>K32</xm:sqref>
        </x14:dataValidation>
        <x14:dataValidation type="list" allowBlank="1" showInputMessage="1" showErrorMessage="1">
          <x14:formula1>
            <xm:f>'Puntuación vbles'!$C$85:$C$87</xm:f>
          </x14:formula1>
          <xm:sqref>K80</xm:sqref>
        </x14:dataValidation>
        <x14:dataValidation type="list" allowBlank="1" showInputMessage="1" showErrorMessage="1">
          <x14:formula1>
            <xm:f>'Puntuación vbles'!$C$178:$C$180</xm:f>
          </x14:formula1>
          <xm:sqref>K154</xm:sqref>
        </x14:dataValidation>
        <x14:dataValidation type="list" allowBlank="1" showInputMessage="1" showErrorMessage="1">
          <x14:formula1>
            <xm:f>'Puntuación vbles'!$D$72:$D$73</xm:f>
          </x14:formula1>
          <xm:sqref>K72:K73</xm:sqref>
        </x14:dataValidation>
        <x14:dataValidation type="list" allowBlank="1" showInputMessage="1" showErrorMessage="1">
          <x14:formula1>
            <xm:f>'Puntuación vbles'!$D$75:$D$76</xm:f>
          </x14:formula1>
          <xm:sqref>K74</xm:sqref>
        </x14:dataValidation>
        <x14:dataValidation type="list" allowBlank="1" showInputMessage="1" showErrorMessage="1">
          <x14:formula1>
            <xm:f>'Puntuación vbles'!$C$192:$C$194</xm:f>
          </x14:formula1>
          <xm:sqref>K171</xm:sqref>
        </x14:dataValidation>
        <x14:dataValidation type="list" allowBlank="1" showInputMessage="1" showErrorMessage="1">
          <x14:formula1>
            <xm:f>'Puntuación vbles'!$C$197:$C$199</xm:f>
          </x14:formula1>
          <xm:sqref>K174</xm:sqref>
        </x14:dataValidation>
        <x14:dataValidation type="list" allowBlank="1" showInputMessage="1" showErrorMessage="1">
          <x14:formula1>
            <xm:f>'Puntuación vbles'!$C$202:$C$204</xm:f>
          </x14:formula1>
          <xm:sqref>K177</xm:sqref>
        </x14:dataValidation>
        <x14:dataValidation type="list" allowBlank="1" showInputMessage="1" showErrorMessage="1">
          <x14:formula1>
            <xm:f>'Puntuación vbles'!$D$64:$D$67</xm:f>
          </x14:formula1>
          <xm:sqref>K65</xm:sqref>
        </x14:dataValidation>
        <x14:dataValidation type="list" allowBlank="1" showInputMessage="1" showErrorMessage="1">
          <x14:formula1>
            <xm:f>'Puntuación vbles'!$D$58:$D$61</xm:f>
          </x14:formula1>
          <xm:sqref>K60</xm:sqref>
        </x14:dataValidation>
        <x14:dataValidation type="list" allowBlank="1" showInputMessage="1" showErrorMessage="1">
          <x14:formula1>
            <xm:f>'Puntuación vbles'!$C$185:$C$187</xm:f>
          </x14:formula1>
          <xm:sqref>K157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K149"/>
  <sheetViews>
    <sheetView zoomScaleNormal="100" workbookViewId="0">
      <selection activeCell="M93" sqref="M93"/>
    </sheetView>
  </sheetViews>
  <sheetFormatPr baseColWidth="10" defaultRowHeight="15" x14ac:dyDescent="0.25"/>
  <cols>
    <col min="1" max="1" width="11.42578125" style="72" customWidth="1"/>
    <col min="2" max="2" width="8.7109375" style="72" customWidth="1"/>
    <col min="3" max="4" width="11.42578125" style="72"/>
    <col min="5" max="5" width="46" style="72" customWidth="1"/>
    <col min="6" max="6" width="3.140625" style="72" customWidth="1"/>
    <col min="7" max="7" width="11.5703125" style="72" customWidth="1"/>
    <col min="8" max="8" width="2" style="72" customWidth="1"/>
    <col min="9" max="9" width="16.28515625" style="72" customWidth="1"/>
    <col min="10" max="10" width="13.85546875" style="72" customWidth="1"/>
    <col min="11" max="11" width="22.42578125" style="72" customWidth="1"/>
    <col min="12" max="13" width="11.42578125" style="72"/>
    <col min="14" max="14" width="11.42578125" style="72" customWidth="1"/>
    <col min="15" max="16384" width="11.42578125" style="72"/>
  </cols>
  <sheetData>
    <row r="4" spans="2:11" x14ac:dyDescent="0.25">
      <c r="C4" s="73"/>
    </row>
    <row r="5" spans="2:11" ht="14.25" customHeight="1" x14ac:dyDescent="0.25"/>
    <row r="6" spans="2:11" ht="22.5" customHeight="1" x14ac:dyDescent="0.25">
      <c r="B6" s="491" t="s">
        <v>260</v>
      </c>
      <c r="C6" s="491"/>
      <c r="D6" s="491"/>
      <c r="E6" s="491"/>
      <c r="F6" s="491"/>
      <c r="G6" s="491"/>
      <c r="H6" s="491"/>
      <c r="I6" s="491"/>
      <c r="J6" s="491"/>
      <c r="K6" s="491"/>
    </row>
    <row r="7" spans="2:11" ht="7.5" customHeight="1" thickBot="1" x14ac:dyDescent="0.3"/>
    <row r="8" spans="2:11" ht="15.75" thickBot="1" x14ac:dyDescent="0.3">
      <c r="B8" s="492" t="s">
        <v>261</v>
      </c>
      <c r="C8" s="493"/>
      <c r="D8" s="493"/>
      <c r="E8" s="493"/>
      <c r="F8" s="493"/>
      <c r="G8" s="494"/>
      <c r="I8" s="207">
        <f>'Modelo Estratificación_P1'!F10</f>
        <v>0</v>
      </c>
    </row>
    <row r="9" spans="2:11" ht="7.5" customHeight="1" thickBot="1" x14ac:dyDescent="0.3"/>
    <row r="10" spans="2:11" ht="15.75" customHeight="1" thickBot="1" x14ac:dyDescent="0.3">
      <c r="B10" s="492" t="s">
        <v>263</v>
      </c>
      <c r="C10" s="493"/>
      <c r="D10" s="493"/>
      <c r="E10" s="493"/>
      <c r="F10" s="493"/>
      <c r="G10" s="494"/>
      <c r="I10" s="208" t="str">
        <f>+IF('Modelo Estratificación_P1'!K35='Puntuación vbles'!C27,"Nivel 1",IF('Modelo Estratificación_P1'!K28='Puntuación vbles'!C15,"Nivel 1",IF('Modelo Estratificación_P1'!K80='Puntuación vbles'!C85,"Nivel 1",IF(I14&lt;=Rangos!D13,"Nivel 3",IF(I14&lt;=Rangos!D11,"Nivel 2",IF(I14&lt;=Rangos!D9,"Nivel 1"))))))</f>
        <v>Nivel 3</v>
      </c>
    </row>
    <row r="11" spans="2:11" ht="15.75" customHeight="1" x14ac:dyDescent="0.25"/>
    <row r="12" spans="2:11" ht="15.75" customHeight="1" x14ac:dyDescent="0.25">
      <c r="B12" s="495" t="s">
        <v>136</v>
      </c>
      <c r="C12" s="495"/>
      <c r="D12" s="495"/>
      <c r="E12" s="495"/>
      <c r="F12" s="495"/>
      <c r="G12" s="495"/>
      <c r="H12" s="495"/>
      <c r="I12" s="495"/>
      <c r="J12" s="495"/>
      <c r="K12" s="495"/>
    </row>
    <row r="13" spans="2:11" ht="15.75" customHeight="1" thickBot="1" x14ac:dyDescent="0.3"/>
    <row r="14" spans="2:11" ht="15.75" customHeight="1" thickBot="1" x14ac:dyDescent="0.3">
      <c r="B14" s="492" t="s">
        <v>264</v>
      </c>
      <c r="C14" s="493"/>
      <c r="D14" s="493"/>
      <c r="E14" s="493"/>
      <c r="F14" s="493"/>
      <c r="G14" s="494"/>
      <c r="I14" s="207">
        <f>G22+G33+G65+G94</f>
        <v>0</v>
      </c>
    </row>
    <row r="15" spans="2:11" ht="15.75" customHeight="1" thickBot="1" x14ac:dyDescent="0.3"/>
    <row r="16" spans="2:11" ht="15.75" customHeight="1" thickBot="1" x14ac:dyDescent="0.3">
      <c r="B16" s="492" t="s">
        <v>265</v>
      </c>
      <c r="C16" s="493"/>
      <c r="D16" s="493"/>
      <c r="E16" s="493"/>
      <c r="F16" s="493"/>
      <c r="G16" s="494"/>
      <c r="I16" s="207">
        <f>'Puntuación vbles'!L8</f>
        <v>96</v>
      </c>
    </row>
    <row r="17" spans="2:11" ht="15.75" customHeight="1" x14ac:dyDescent="0.25"/>
    <row r="18" spans="2:11" ht="15" customHeight="1" x14ac:dyDescent="0.25">
      <c r="B18" s="471" t="s">
        <v>463</v>
      </c>
      <c r="C18" s="472"/>
      <c r="D18" s="472"/>
      <c r="E18" s="472"/>
      <c r="F18" s="472"/>
      <c r="G18" s="472"/>
      <c r="H18" s="472"/>
      <c r="I18" s="472"/>
      <c r="J18" s="472"/>
      <c r="K18" s="473"/>
    </row>
    <row r="19" spans="2:11" ht="7.5" customHeight="1" x14ac:dyDescent="0.25">
      <c r="J19" s="74"/>
    </row>
    <row r="20" spans="2:11" x14ac:dyDescent="0.25">
      <c r="B20" s="75"/>
      <c r="C20" s="76"/>
      <c r="D20" s="76"/>
      <c r="E20" s="76"/>
      <c r="F20" s="76"/>
      <c r="G20" s="76"/>
      <c r="H20" s="76"/>
      <c r="I20" s="76"/>
      <c r="J20" s="76"/>
      <c r="K20" s="77"/>
    </row>
    <row r="21" spans="2:11" x14ac:dyDescent="0.25">
      <c r="B21" s="78"/>
      <c r="C21" s="79"/>
      <c r="D21" s="79"/>
      <c r="E21" s="79"/>
      <c r="F21" s="79"/>
      <c r="G21" s="79"/>
      <c r="H21" s="79"/>
      <c r="I21" s="80" t="s">
        <v>137</v>
      </c>
      <c r="J21" s="79"/>
      <c r="K21" s="81"/>
    </row>
    <row r="22" spans="2:11" ht="15" customHeight="1" x14ac:dyDescent="0.25">
      <c r="B22" s="82"/>
      <c r="C22" s="474" t="s">
        <v>166</v>
      </c>
      <c r="D22" s="475"/>
      <c r="E22" s="476"/>
      <c r="F22" s="79"/>
      <c r="G22" s="293">
        <f>SUM(G24:G26)</f>
        <v>0</v>
      </c>
      <c r="H22" s="79"/>
      <c r="I22" s="292">
        <f>'Puntuación vbles'!$L$30</f>
        <v>11</v>
      </c>
      <c r="J22" s="84"/>
      <c r="K22" s="81"/>
    </row>
    <row r="23" spans="2:11" x14ac:dyDescent="0.25">
      <c r="B23" s="78"/>
      <c r="C23" s="79"/>
      <c r="D23" s="79"/>
      <c r="E23" s="79"/>
      <c r="F23" s="79"/>
      <c r="G23" s="79"/>
      <c r="H23" s="79"/>
      <c r="I23" s="85"/>
      <c r="J23" s="79"/>
      <c r="K23" s="81"/>
    </row>
    <row r="24" spans="2:11" x14ac:dyDescent="0.25">
      <c r="B24" s="78"/>
      <c r="C24" s="462" t="s">
        <v>109</v>
      </c>
      <c r="D24" s="463"/>
      <c r="E24" s="464"/>
      <c r="F24" s="79"/>
      <c r="G24" s="83">
        <f>+IF('Modelo Estratificación_P1'!K28='Puntuación vbles'!$C$15,'Puntuación vbles'!$L$15,'Puntuación vbles'!$L$16)</f>
        <v>0</v>
      </c>
      <c r="H24" s="79"/>
      <c r="I24" s="79"/>
      <c r="J24" s="79"/>
      <c r="K24" s="81"/>
    </row>
    <row r="25" spans="2:11" ht="15" customHeight="1" x14ac:dyDescent="0.25">
      <c r="B25" s="78"/>
      <c r="C25" s="462" t="s">
        <v>160</v>
      </c>
      <c r="D25" s="463"/>
      <c r="E25" s="464"/>
      <c r="F25" s="79"/>
      <c r="G25" s="83">
        <f>+IF('Modelo Estratificación_P1'!K32='Puntuación vbles'!$C$22,'Puntuación vbles'!$L$22,'Puntuación vbles'!$L$23)</f>
        <v>0</v>
      </c>
      <c r="H25" s="79"/>
      <c r="I25" s="79"/>
      <c r="J25" s="79"/>
      <c r="K25" s="81"/>
    </row>
    <row r="26" spans="2:11" ht="15" customHeight="1" x14ac:dyDescent="0.25">
      <c r="B26" s="78"/>
      <c r="C26" s="462" t="s">
        <v>110</v>
      </c>
      <c r="D26" s="463"/>
      <c r="E26" s="464"/>
      <c r="F26" s="79"/>
      <c r="G26" s="83">
        <f>+IF('Modelo Estratificación_P1'!K35='Puntuación vbles'!$C$27,'Puntuación vbles'!$L$27,'Puntuación vbles'!$L$28)</f>
        <v>0</v>
      </c>
      <c r="H26" s="79"/>
      <c r="I26" s="79"/>
      <c r="J26" s="79"/>
      <c r="K26" s="81"/>
    </row>
    <row r="27" spans="2:11" x14ac:dyDescent="0.25">
      <c r="B27" s="86"/>
      <c r="C27" s="87"/>
      <c r="D27" s="87"/>
      <c r="E27" s="87"/>
      <c r="F27" s="87"/>
      <c r="G27" s="87"/>
      <c r="H27" s="87"/>
      <c r="I27" s="87"/>
      <c r="J27" s="87"/>
      <c r="K27" s="88"/>
    </row>
    <row r="28" spans="2:11" ht="7.5" customHeight="1" x14ac:dyDescent="0.25"/>
    <row r="29" spans="2:11" ht="15" customHeight="1" x14ac:dyDescent="0.25">
      <c r="B29" s="471" t="s">
        <v>460</v>
      </c>
      <c r="C29" s="472"/>
      <c r="D29" s="472"/>
      <c r="E29" s="472"/>
      <c r="F29" s="472"/>
      <c r="G29" s="472"/>
      <c r="H29" s="472"/>
      <c r="I29" s="472"/>
      <c r="J29" s="472"/>
      <c r="K29" s="473"/>
    </row>
    <row r="31" spans="2:11" x14ac:dyDescent="0.25">
      <c r="B31" s="75"/>
      <c r="C31" s="76"/>
      <c r="D31" s="76"/>
      <c r="E31" s="76"/>
      <c r="F31" s="76"/>
      <c r="G31" s="76"/>
      <c r="H31" s="76"/>
      <c r="I31" s="76"/>
      <c r="J31" s="76"/>
      <c r="K31" s="77"/>
    </row>
    <row r="32" spans="2:11" x14ac:dyDescent="0.25">
      <c r="B32" s="78"/>
      <c r="C32" s="79"/>
      <c r="D32" s="79"/>
      <c r="E32" s="79"/>
      <c r="F32" s="79"/>
      <c r="G32" s="79"/>
      <c r="H32" s="79"/>
      <c r="I32" s="80" t="s">
        <v>137</v>
      </c>
      <c r="J32" s="79"/>
      <c r="K32" s="81"/>
    </row>
    <row r="33" spans="2:11" x14ac:dyDescent="0.25">
      <c r="B33" s="82"/>
      <c r="C33" s="474" t="s">
        <v>138</v>
      </c>
      <c r="D33" s="475"/>
      <c r="E33" s="476"/>
      <c r="F33" s="79"/>
      <c r="G33" s="293">
        <f>G36+G40+G43+J47+G51+G52+G54+G57</f>
        <v>0</v>
      </c>
      <c r="H33" s="79"/>
      <c r="I33" s="292">
        <f>'Puntuación vbles'!$L$88</f>
        <v>19</v>
      </c>
      <c r="J33" s="79"/>
      <c r="K33" s="81"/>
    </row>
    <row r="34" spans="2:11" ht="10.5" customHeight="1" x14ac:dyDescent="0.25">
      <c r="B34" s="78"/>
      <c r="C34" s="79"/>
      <c r="D34" s="79"/>
      <c r="E34" s="85"/>
      <c r="F34" s="79"/>
      <c r="G34" s="79"/>
      <c r="H34" s="79"/>
      <c r="I34" s="79"/>
      <c r="J34" s="79"/>
      <c r="K34" s="81"/>
    </row>
    <row r="35" spans="2:11" ht="15" customHeight="1" x14ac:dyDescent="0.25">
      <c r="B35" s="78"/>
      <c r="C35" s="462" t="s">
        <v>135</v>
      </c>
      <c r="D35" s="463"/>
      <c r="E35" s="464"/>
      <c r="F35" s="79"/>
      <c r="G35" s="79"/>
      <c r="H35" s="79"/>
      <c r="I35" s="79"/>
      <c r="J35" s="79"/>
      <c r="K35" s="81"/>
    </row>
    <row r="36" spans="2:11" ht="15" customHeight="1" x14ac:dyDescent="0.25">
      <c r="B36" s="78"/>
      <c r="C36" s="508" t="s">
        <v>173</v>
      </c>
      <c r="D36" s="509"/>
      <c r="E36" s="510"/>
      <c r="F36" s="79"/>
      <c r="G36" s="83">
        <f>+IF('Modelo Estratificación_P1'!K43='Puntuación vbles'!$C$38,'Puntuación vbles'!$L$38,'Puntuación vbles'!$L$39)</f>
        <v>0</v>
      </c>
      <c r="H36" s="79"/>
      <c r="I36" s="79"/>
      <c r="J36" s="79"/>
      <c r="K36" s="81"/>
    </row>
    <row r="37" spans="2:11" ht="15" customHeight="1" x14ac:dyDescent="0.25">
      <c r="B37" s="78"/>
      <c r="C37" s="511"/>
      <c r="D37" s="512"/>
      <c r="E37" s="513"/>
      <c r="F37" s="79"/>
      <c r="G37" s="79"/>
      <c r="H37" s="79"/>
      <c r="I37" s="79"/>
      <c r="J37" s="79"/>
      <c r="K37" s="81"/>
    </row>
    <row r="38" spans="2:11" ht="10.5" customHeight="1" x14ac:dyDescent="0.25">
      <c r="B38" s="78"/>
      <c r="C38" s="79"/>
      <c r="D38" s="79"/>
      <c r="E38" s="79"/>
      <c r="F38" s="79"/>
      <c r="G38" s="79"/>
      <c r="H38" s="79"/>
      <c r="I38" s="79"/>
      <c r="J38" s="79"/>
      <c r="K38" s="81"/>
    </row>
    <row r="39" spans="2:11" ht="15" customHeight="1" x14ac:dyDescent="0.25">
      <c r="B39" s="78"/>
      <c r="C39" s="462" t="s">
        <v>112</v>
      </c>
      <c r="D39" s="463"/>
      <c r="E39" s="464"/>
      <c r="F39" s="79"/>
      <c r="G39" s="79"/>
      <c r="H39" s="79"/>
      <c r="I39" s="79"/>
      <c r="J39" s="79"/>
      <c r="K39" s="81"/>
    </row>
    <row r="40" spans="2:11" ht="15" customHeight="1" x14ac:dyDescent="0.25">
      <c r="B40" s="78"/>
      <c r="C40" s="496" t="s">
        <v>174</v>
      </c>
      <c r="D40" s="497"/>
      <c r="E40" s="498"/>
      <c r="F40" s="79"/>
      <c r="G40" s="83">
        <f>+IF('Modelo Estratificación_P1'!K48='Puntuación vbles'!$C$44,'Puntuación vbles'!$L$44,'Puntuación vbles'!$L$45)</f>
        <v>0</v>
      </c>
      <c r="H40" s="79"/>
      <c r="I40" s="79"/>
      <c r="J40" s="79"/>
      <c r="K40" s="81"/>
    </row>
    <row r="41" spans="2:11" ht="10.5" customHeight="1" x14ac:dyDescent="0.25">
      <c r="B41" s="78"/>
      <c r="C41" s="79"/>
      <c r="D41" s="79"/>
      <c r="E41" s="85"/>
      <c r="F41" s="79"/>
      <c r="G41" s="79"/>
      <c r="H41" s="79"/>
      <c r="I41" s="79"/>
      <c r="J41" s="79"/>
      <c r="K41" s="81"/>
    </row>
    <row r="42" spans="2:11" ht="15" customHeight="1" x14ac:dyDescent="0.25">
      <c r="B42" s="78"/>
      <c r="C42" s="465" t="s">
        <v>20</v>
      </c>
      <c r="D42" s="466"/>
      <c r="E42" s="467"/>
      <c r="F42" s="79"/>
      <c r="G42" s="79"/>
      <c r="H42" s="79"/>
      <c r="I42" s="79"/>
      <c r="J42" s="79"/>
      <c r="K42" s="81"/>
    </row>
    <row r="43" spans="2:11" ht="16.5" customHeight="1" x14ac:dyDescent="0.25">
      <c r="B43" s="78"/>
      <c r="C43" s="468" t="s">
        <v>114</v>
      </c>
      <c r="D43" s="469"/>
      <c r="E43" s="470"/>
      <c r="F43" s="79"/>
      <c r="G43" s="83">
        <f>+IF('Modelo Estratificación_P1'!K52='Puntuación vbles'!$C$52,'Puntuación vbles'!$L$52,'Puntuación vbles'!$L$53)</f>
        <v>0</v>
      </c>
      <c r="H43" s="79"/>
      <c r="I43" s="79"/>
      <c r="J43" s="79"/>
      <c r="K43" s="81"/>
    </row>
    <row r="44" spans="2:11" ht="4.5" customHeight="1" x14ac:dyDescent="0.25">
      <c r="B44" s="78"/>
      <c r="C44" s="79"/>
      <c r="D44" s="79"/>
      <c r="E44" s="79"/>
      <c r="F44" s="79"/>
      <c r="G44" s="79"/>
      <c r="H44" s="79"/>
      <c r="I44" s="79"/>
      <c r="J44" s="79"/>
      <c r="K44" s="81"/>
    </row>
    <row r="45" spans="2:11" ht="16.5" customHeight="1" x14ac:dyDescent="0.25">
      <c r="B45" s="78"/>
      <c r="C45" s="483" t="s">
        <v>192</v>
      </c>
      <c r="D45" s="484"/>
      <c r="E45" s="485"/>
      <c r="F45" s="79"/>
      <c r="G45" s="79"/>
      <c r="H45" s="79"/>
      <c r="I45" s="79"/>
      <c r="J45" s="79"/>
      <c r="K45" s="81"/>
    </row>
    <row r="46" spans="2:11" ht="15.75" customHeight="1" x14ac:dyDescent="0.25">
      <c r="B46" s="78"/>
      <c r="C46" s="486"/>
      <c r="D46" s="487"/>
      <c r="E46" s="488"/>
      <c r="F46" s="79"/>
      <c r="G46" s="79"/>
      <c r="H46" s="79"/>
      <c r="I46" s="79"/>
      <c r="J46" s="79" t="s">
        <v>193</v>
      </c>
      <c r="K46" s="81"/>
    </row>
    <row r="47" spans="2:11" ht="15" customHeight="1" x14ac:dyDescent="0.25">
      <c r="B47" s="78"/>
      <c r="C47" s="290"/>
      <c r="D47" s="489" t="s">
        <v>61</v>
      </c>
      <c r="E47" s="490"/>
      <c r="F47" s="79"/>
      <c r="G47" s="83" t="str">
        <f>+IF('Modelo Estratificación_P1'!K60='Puntuación vbles'!D61,"",IF('Modelo Estratificación_P1'!K60="","",IF('Modelo Estratificación_P1'!K60='Puntuación vbles'!$D$58,'Puntuación vbles'!$L$58,IF('Modelo Estratificación_P1'!K60='Puntuación vbles'!$D$59,'Puntuación vbles'!$L$59,'Puntuación vbles'!$L$60))))</f>
        <v/>
      </c>
      <c r="H47" s="79"/>
      <c r="I47" s="220" t="str">
        <f>IF(G47="",G48,G47)</f>
        <v/>
      </c>
      <c r="J47" s="221">
        <f>+IF(I47="",0,I47)</f>
        <v>0</v>
      </c>
      <c r="K47" s="81"/>
    </row>
    <row r="48" spans="2:11" ht="15" customHeight="1" x14ac:dyDescent="0.25">
      <c r="B48" s="78"/>
      <c r="C48" s="291"/>
      <c r="D48" s="489" t="s">
        <v>209</v>
      </c>
      <c r="E48" s="490"/>
      <c r="F48" s="79"/>
      <c r="G48" s="83" t="str">
        <f>+IF('Modelo Estratificación_P1'!K65='Puntuación vbles'!D67,"",IF('Modelo Estratificación_P1'!K65="","",IF('Modelo Estratificación_P1'!K65='Puntuación vbles'!$D$64,'Puntuación vbles'!$L$64,IF('Modelo Estratificación_P1'!K65='Puntuación vbles'!$D$65,'Puntuación vbles'!$L$65,'Puntuación vbles'!$L$66))))</f>
        <v/>
      </c>
      <c r="H48" s="79"/>
      <c r="I48" s="79"/>
      <c r="J48" s="79"/>
      <c r="K48" s="81"/>
    </row>
    <row r="49" spans="2:11" ht="4.5" customHeight="1" x14ac:dyDescent="0.25">
      <c r="B49" s="78"/>
      <c r="C49" s="79"/>
      <c r="D49" s="79"/>
      <c r="E49" s="79"/>
      <c r="F49" s="79"/>
      <c r="G49" s="79"/>
      <c r="H49" s="79"/>
      <c r="I49" s="79"/>
      <c r="J49" s="79"/>
      <c r="K49" s="81"/>
    </row>
    <row r="50" spans="2:11" ht="15" customHeight="1" x14ac:dyDescent="0.25">
      <c r="B50" s="78"/>
      <c r="C50" s="468" t="s">
        <v>154</v>
      </c>
      <c r="D50" s="469"/>
      <c r="E50" s="470"/>
      <c r="F50" s="79"/>
      <c r="G50" s="79"/>
      <c r="H50" s="79"/>
      <c r="I50" s="79"/>
      <c r="J50" s="79"/>
      <c r="K50" s="81"/>
    </row>
    <row r="51" spans="2:11" ht="15" customHeight="1" x14ac:dyDescent="0.25">
      <c r="B51" s="78"/>
      <c r="C51" s="291"/>
      <c r="D51" s="517" t="s">
        <v>151</v>
      </c>
      <c r="E51" s="518"/>
      <c r="F51" s="79"/>
      <c r="G51" s="83">
        <f>+IF('Modelo Estratificación_P1'!K72='Puntuación vbles'!$D$72,'Puntuación vbles'!$L$72,'Puntuación vbles'!$L$73)</f>
        <v>0</v>
      </c>
      <c r="H51" s="79"/>
      <c r="I51" s="79"/>
      <c r="J51" s="79"/>
      <c r="K51" s="81"/>
    </row>
    <row r="52" spans="2:11" ht="15" customHeight="1" x14ac:dyDescent="0.25">
      <c r="B52" s="78"/>
      <c r="C52" s="291"/>
      <c r="D52" s="519" t="s">
        <v>152</v>
      </c>
      <c r="E52" s="520"/>
      <c r="F52" s="79"/>
      <c r="G52" s="83">
        <f>+IF('Modelo Estratificación_P1'!K74='Puntuación vbles'!$D$75,'Puntuación vbles'!$L$75,'Puntuación vbles'!$L$76)</f>
        <v>0</v>
      </c>
      <c r="H52" s="79"/>
      <c r="I52" s="79"/>
      <c r="J52" s="79"/>
      <c r="K52" s="81"/>
    </row>
    <row r="53" spans="2:11" ht="4.5" customHeight="1" x14ac:dyDescent="0.25">
      <c r="B53" s="78"/>
      <c r="C53" s="79"/>
      <c r="D53" s="79"/>
      <c r="E53" s="79"/>
      <c r="F53" s="79"/>
      <c r="G53" s="79"/>
      <c r="H53" s="79"/>
      <c r="I53" s="79"/>
      <c r="J53" s="79"/>
      <c r="K53" s="81"/>
    </row>
    <row r="54" spans="2:11" ht="15" customHeight="1" x14ac:dyDescent="0.25">
      <c r="B54" s="78"/>
      <c r="C54" s="468" t="s">
        <v>115</v>
      </c>
      <c r="D54" s="469"/>
      <c r="E54" s="470"/>
      <c r="F54" s="79"/>
      <c r="G54" s="83">
        <f>+IF('Modelo Estratificación_P1'!K76='Puntuación vbles'!$C$79,'Puntuación vbles'!$L$79,IF('Modelo Estratificación_P1'!K76='Puntuación vbles'!$C$80,'Puntuación vbles'!$L$80,'Puntuación vbles'!$L$81))</f>
        <v>0</v>
      </c>
      <c r="H54" s="79"/>
      <c r="I54" s="79"/>
      <c r="J54" s="79"/>
      <c r="K54" s="81"/>
    </row>
    <row r="55" spans="2:11" ht="10.5" customHeight="1" x14ac:dyDescent="0.25">
      <c r="B55" s="78"/>
      <c r="C55" s="79"/>
      <c r="D55" s="79"/>
      <c r="E55" s="85"/>
      <c r="F55" s="79"/>
      <c r="G55" s="79"/>
      <c r="H55" s="79"/>
      <c r="I55" s="79"/>
      <c r="J55" s="79"/>
      <c r="K55" s="81"/>
    </row>
    <row r="56" spans="2:11" ht="15" customHeight="1" x14ac:dyDescent="0.25">
      <c r="B56" s="78"/>
      <c r="C56" s="462" t="s">
        <v>113</v>
      </c>
      <c r="D56" s="463"/>
      <c r="E56" s="464"/>
      <c r="F56" s="79"/>
      <c r="G56" s="79"/>
      <c r="H56" s="79"/>
      <c r="I56" s="79"/>
      <c r="J56" s="79"/>
      <c r="K56" s="81"/>
    </row>
    <row r="57" spans="2:11" ht="15" customHeight="1" x14ac:dyDescent="0.25">
      <c r="B57" s="78"/>
      <c r="C57" s="477" t="s">
        <v>175</v>
      </c>
      <c r="D57" s="478"/>
      <c r="E57" s="479"/>
      <c r="F57" s="79"/>
      <c r="G57" s="83">
        <f>IF('Modelo Estratificación_P1'!K80='Puntuación vbles'!$C$85,'Puntuación vbles'!$L$85,'Puntuación vbles'!$L$86)</f>
        <v>0</v>
      </c>
      <c r="H57" s="79"/>
      <c r="I57" s="79"/>
      <c r="J57" s="79"/>
      <c r="K57" s="81"/>
    </row>
    <row r="58" spans="2:11" ht="15" customHeight="1" x14ac:dyDescent="0.25">
      <c r="B58" s="78"/>
      <c r="C58" s="480"/>
      <c r="D58" s="481"/>
      <c r="E58" s="482"/>
      <c r="F58" s="79"/>
      <c r="G58" s="79"/>
      <c r="H58" s="79"/>
      <c r="I58" s="79"/>
      <c r="J58" s="79"/>
      <c r="K58" s="81"/>
    </row>
    <row r="59" spans="2:11" x14ac:dyDescent="0.25">
      <c r="B59" s="86"/>
      <c r="C59" s="87"/>
      <c r="D59" s="87"/>
      <c r="E59" s="87"/>
      <c r="F59" s="87"/>
      <c r="G59" s="87"/>
      <c r="H59" s="87"/>
      <c r="I59" s="87"/>
      <c r="J59" s="87"/>
      <c r="K59" s="88"/>
    </row>
    <row r="60" spans="2:11" x14ac:dyDescent="0.25">
      <c r="B60" s="89"/>
      <c r="C60" s="89"/>
      <c r="D60" s="89"/>
      <c r="E60" s="89"/>
      <c r="F60" s="89"/>
      <c r="G60" s="89"/>
      <c r="H60" s="89"/>
      <c r="I60" s="89"/>
      <c r="J60" s="89"/>
      <c r="K60" s="89"/>
    </row>
    <row r="61" spans="2:11" x14ac:dyDescent="0.25">
      <c r="B61" s="471" t="s">
        <v>461</v>
      </c>
      <c r="C61" s="472"/>
      <c r="D61" s="472"/>
      <c r="E61" s="472"/>
      <c r="F61" s="472"/>
      <c r="G61" s="472"/>
      <c r="H61" s="472"/>
      <c r="I61" s="472"/>
      <c r="J61" s="472"/>
      <c r="K61" s="473"/>
    </row>
    <row r="63" spans="2:11" x14ac:dyDescent="0.25">
      <c r="B63" s="75"/>
      <c r="C63" s="76"/>
      <c r="D63" s="76"/>
      <c r="E63" s="76"/>
      <c r="F63" s="76"/>
      <c r="G63" s="76"/>
      <c r="H63" s="76"/>
      <c r="I63" s="76"/>
      <c r="J63" s="76"/>
      <c r="K63" s="77"/>
    </row>
    <row r="64" spans="2:11" x14ac:dyDescent="0.25">
      <c r="B64" s="78"/>
      <c r="C64" s="79"/>
      <c r="D64" s="79"/>
      <c r="E64" s="79"/>
      <c r="F64" s="79"/>
      <c r="G64" s="79"/>
      <c r="H64" s="79"/>
      <c r="I64" s="80" t="s">
        <v>137</v>
      </c>
      <c r="J64" s="79"/>
      <c r="K64" s="81"/>
    </row>
    <row r="65" spans="2:11" x14ac:dyDescent="0.25">
      <c r="B65" s="78"/>
      <c r="C65" s="474" t="s">
        <v>139</v>
      </c>
      <c r="D65" s="475"/>
      <c r="E65" s="476"/>
      <c r="F65" s="79"/>
      <c r="G65" s="293">
        <f>SUM(G68:G87)</f>
        <v>0</v>
      </c>
      <c r="H65" s="79"/>
      <c r="I65" s="292">
        <f>'Puntuación vbles'!$L$135</f>
        <v>25</v>
      </c>
      <c r="J65" s="79"/>
      <c r="K65" s="81"/>
    </row>
    <row r="66" spans="2:11" x14ac:dyDescent="0.25">
      <c r="B66" s="78"/>
      <c r="C66" s="79"/>
      <c r="D66" s="79"/>
      <c r="E66" s="79"/>
      <c r="F66" s="79"/>
      <c r="G66" s="79"/>
      <c r="H66" s="79"/>
      <c r="I66" s="79"/>
      <c r="J66" s="79"/>
      <c r="K66" s="81"/>
    </row>
    <row r="67" spans="2:11" ht="15" customHeight="1" x14ac:dyDescent="0.25">
      <c r="B67" s="78"/>
      <c r="C67" s="462" t="s">
        <v>116</v>
      </c>
      <c r="D67" s="463"/>
      <c r="E67" s="464"/>
      <c r="F67" s="79"/>
      <c r="G67" s="79"/>
      <c r="H67" s="79"/>
      <c r="I67" s="79"/>
      <c r="J67" s="79"/>
      <c r="K67" s="81"/>
    </row>
    <row r="68" spans="2:11" ht="15" customHeight="1" x14ac:dyDescent="0.25">
      <c r="B68" s="78"/>
      <c r="C68" s="477" t="s">
        <v>407</v>
      </c>
      <c r="D68" s="478"/>
      <c r="E68" s="479"/>
      <c r="F68" s="79"/>
      <c r="G68" s="83">
        <f>+IF('Modelo Estratificación_P1'!K90='Puntuación vbles'!$C$96,'Puntuación vbles'!$L$96,'Puntuación vbles'!$L$97)</f>
        <v>0</v>
      </c>
      <c r="H68" s="79"/>
      <c r="I68" s="79"/>
      <c r="J68" s="79"/>
      <c r="K68" s="81"/>
    </row>
    <row r="69" spans="2:11" x14ac:dyDescent="0.25">
      <c r="B69" s="78"/>
      <c r="C69" s="480"/>
      <c r="D69" s="481"/>
      <c r="E69" s="482"/>
      <c r="F69" s="79"/>
      <c r="G69" s="79"/>
      <c r="H69" s="79"/>
      <c r="I69" s="79"/>
      <c r="J69" s="79"/>
      <c r="K69" s="81"/>
    </row>
    <row r="70" spans="2:11" ht="10.5" customHeight="1" x14ac:dyDescent="0.25">
      <c r="B70" s="78"/>
      <c r="C70" s="79"/>
      <c r="D70" s="79"/>
      <c r="E70" s="85"/>
      <c r="F70" s="79"/>
      <c r="G70" s="79"/>
      <c r="H70" s="79"/>
      <c r="I70" s="79"/>
      <c r="J70" s="79"/>
      <c r="K70" s="81"/>
    </row>
    <row r="71" spans="2:11" ht="15" customHeight="1" x14ac:dyDescent="0.25">
      <c r="B71" s="78"/>
      <c r="C71" s="462" t="s">
        <v>117</v>
      </c>
      <c r="D71" s="463"/>
      <c r="E71" s="464"/>
      <c r="F71" s="79"/>
      <c r="G71" s="79"/>
      <c r="H71" s="79"/>
      <c r="I71" s="79"/>
      <c r="J71" s="79"/>
      <c r="K71" s="81"/>
    </row>
    <row r="72" spans="2:11" ht="15" customHeight="1" x14ac:dyDescent="0.25">
      <c r="B72" s="78"/>
      <c r="C72" s="499" t="s">
        <v>204</v>
      </c>
      <c r="D72" s="500"/>
      <c r="E72" s="501"/>
      <c r="F72" s="79"/>
      <c r="G72" s="83">
        <f>+IF('Modelo Estratificación_P1'!K95='Puntuación vbles'!$C$103,'Puntuación vbles'!$L$103,'Puntuación vbles'!$L$104)</f>
        <v>0</v>
      </c>
      <c r="H72" s="79"/>
      <c r="I72" s="79"/>
      <c r="J72" s="79"/>
      <c r="K72" s="81"/>
    </row>
    <row r="73" spans="2:11" x14ac:dyDescent="0.25">
      <c r="B73" s="78"/>
      <c r="C73" s="502"/>
      <c r="D73" s="503"/>
      <c r="E73" s="504"/>
      <c r="F73" s="79"/>
      <c r="G73" s="79"/>
      <c r="H73" s="79"/>
      <c r="I73" s="79"/>
      <c r="J73" s="79"/>
      <c r="K73" s="81"/>
    </row>
    <row r="74" spans="2:11" x14ac:dyDescent="0.25">
      <c r="B74" s="78"/>
      <c r="C74" s="505"/>
      <c r="D74" s="506"/>
      <c r="E74" s="507"/>
      <c r="F74" s="79"/>
      <c r="G74" s="79"/>
      <c r="H74" s="79"/>
      <c r="I74" s="79"/>
      <c r="J74" s="79"/>
      <c r="K74" s="81"/>
    </row>
    <row r="75" spans="2:11" ht="10.5" customHeight="1" x14ac:dyDescent="0.25">
      <c r="B75" s="78"/>
      <c r="C75" s="79"/>
      <c r="D75" s="79"/>
      <c r="E75" s="85"/>
      <c r="F75" s="79"/>
      <c r="G75" s="79"/>
      <c r="H75" s="79"/>
      <c r="I75" s="79"/>
      <c r="J75" s="79"/>
      <c r="K75" s="81"/>
    </row>
    <row r="76" spans="2:11" x14ac:dyDescent="0.25">
      <c r="B76" s="78"/>
      <c r="C76" s="462" t="s">
        <v>118</v>
      </c>
      <c r="D76" s="463"/>
      <c r="E76" s="464"/>
      <c r="F76" s="79"/>
      <c r="G76" s="79"/>
      <c r="H76" s="79"/>
      <c r="I76" s="79"/>
      <c r="J76" s="79"/>
      <c r="K76" s="81"/>
    </row>
    <row r="77" spans="2:11" x14ac:dyDescent="0.25">
      <c r="B77" s="78"/>
      <c r="C77" s="496" t="s">
        <v>140</v>
      </c>
      <c r="D77" s="497"/>
      <c r="E77" s="498"/>
      <c r="F77" s="79"/>
      <c r="G77" s="83">
        <f>+IF('Modelo Estratificación_P1'!K102='Puntuación vbles'!$C$109,'Puntuación vbles'!$L$109,'Puntuación vbles'!$L$110)</f>
        <v>0</v>
      </c>
      <c r="H77" s="79"/>
      <c r="I77" s="79"/>
      <c r="J77" s="79"/>
      <c r="K77" s="81"/>
    </row>
    <row r="78" spans="2:11" ht="10.5" customHeight="1" x14ac:dyDescent="0.25">
      <c r="B78" s="78"/>
      <c r="C78" s="79"/>
      <c r="D78" s="79"/>
      <c r="E78" s="85"/>
      <c r="F78" s="79"/>
      <c r="G78" s="79"/>
      <c r="H78" s="79"/>
      <c r="I78" s="79"/>
      <c r="J78" s="79"/>
      <c r="K78" s="81"/>
    </row>
    <row r="79" spans="2:11" ht="15" customHeight="1" x14ac:dyDescent="0.25">
      <c r="B79" s="78"/>
      <c r="C79" s="465" t="s">
        <v>119</v>
      </c>
      <c r="D79" s="466"/>
      <c r="E79" s="467"/>
      <c r="F79" s="79"/>
      <c r="G79" s="79"/>
      <c r="H79" s="79"/>
      <c r="I79" s="79"/>
      <c r="J79" s="79"/>
      <c r="K79" s="81"/>
    </row>
    <row r="80" spans="2:11" ht="15" customHeight="1" x14ac:dyDescent="0.25">
      <c r="B80" s="78"/>
      <c r="C80" s="517" t="s">
        <v>120</v>
      </c>
      <c r="D80" s="521"/>
      <c r="E80" s="518"/>
      <c r="F80" s="79"/>
      <c r="G80" s="83">
        <f>+IF('Modelo Estratificación_P1'!K106='Puntuación vbles'!$C$114,'Puntuación vbles'!$L$114,'Puntuación vbles'!$L$115)</f>
        <v>0</v>
      </c>
      <c r="H80" s="79"/>
      <c r="I80" s="79"/>
      <c r="J80" s="79"/>
      <c r="K80" s="81"/>
    </row>
    <row r="81" spans="2:11" ht="10.5" customHeight="1" x14ac:dyDescent="0.25">
      <c r="B81" s="78"/>
      <c r="C81" s="79"/>
      <c r="D81" s="79"/>
      <c r="E81" s="79"/>
      <c r="F81" s="79"/>
      <c r="G81" s="79"/>
      <c r="H81" s="79"/>
      <c r="I81" s="79"/>
      <c r="J81" s="79"/>
      <c r="K81" s="81"/>
    </row>
    <row r="82" spans="2:11" x14ac:dyDescent="0.25">
      <c r="B82" s="78"/>
      <c r="C82" s="462" t="s">
        <v>121</v>
      </c>
      <c r="D82" s="463"/>
      <c r="E82" s="464"/>
      <c r="F82" s="79"/>
      <c r="G82" s="79"/>
      <c r="H82" s="79"/>
      <c r="I82" s="79"/>
      <c r="J82" s="79"/>
      <c r="K82" s="81"/>
    </row>
    <row r="83" spans="2:11" x14ac:dyDescent="0.25">
      <c r="B83" s="78"/>
      <c r="C83" s="496" t="s">
        <v>122</v>
      </c>
      <c r="D83" s="497"/>
      <c r="E83" s="498"/>
      <c r="F83" s="79"/>
      <c r="G83" s="83">
        <f>+IF('Modelo Estratificación_P1'!K111='Puntuación vbles'!$C$120,'Puntuación vbles'!$L$120,'Puntuación vbles'!$L$121)</f>
        <v>0</v>
      </c>
      <c r="H83" s="79"/>
      <c r="I83" s="79"/>
      <c r="J83" s="79"/>
      <c r="K83" s="81"/>
    </row>
    <row r="84" spans="2:11" ht="10.5" customHeight="1" x14ac:dyDescent="0.25">
      <c r="B84" s="78"/>
      <c r="C84" s="79"/>
      <c r="D84" s="79"/>
      <c r="E84" s="85"/>
      <c r="F84" s="79"/>
      <c r="G84" s="79"/>
      <c r="H84" s="79"/>
      <c r="I84" s="79"/>
      <c r="J84" s="79"/>
      <c r="K84" s="81"/>
    </row>
    <row r="85" spans="2:11" x14ac:dyDescent="0.25">
      <c r="B85" s="78"/>
      <c r="C85" s="462" t="s">
        <v>34</v>
      </c>
      <c r="D85" s="463"/>
      <c r="E85" s="464"/>
      <c r="F85" s="79"/>
      <c r="G85" s="79"/>
      <c r="H85" s="79"/>
      <c r="I85" s="79"/>
      <c r="J85" s="79"/>
      <c r="K85" s="81"/>
    </row>
    <row r="86" spans="2:11" x14ac:dyDescent="0.25">
      <c r="B86" s="78"/>
      <c r="C86" s="496" t="s">
        <v>360</v>
      </c>
      <c r="D86" s="497"/>
      <c r="E86" s="498"/>
      <c r="F86" s="79"/>
      <c r="G86" s="83">
        <f>+IF('Modelo Estratificación_P1'!K116='Puntuación vbles'!$C$127,'Puntuación vbles'!$L$127,'Puntuación vbles'!$L$128)</f>
        <v>0</v>
      </c>
      <c r="H86" s="79"/>
      <c r="I86" s="79"/>
      <c r="J86" s="79"/>
      <c r="K86" s="81"/>
    </row>
    <row r="87" spans="2:11" ht="15" customHeight="1" x14ac:dyDescent="0.25">
      <c r="B87" s="78"/>
      <c r="C87" s="496" t="s">
        <v>203</v>
      </c>
      <c r="D87" s="497"/>
      <c r="E87" s="498"/>
      <c r="F87" s="79"/>
      <c r="G87" s="83">
        <f>+IF('Modelo Estratificación_P1'!K118='Puntuación vbles'!$C$132,'Puntuación vbles'!$L$132,'Puntuación vbles'!$L$133)</f>
        <v>0</v>
      </c>
      <c r="H87" s="79"/>
      <c r="I87" s="79"/>
      <c r="J87" s="79"/>
      <c r="K87" s="81"/>
    </row>
    <row r="88" spans="2:11" x14ac:dyDescent="0.25">
      <c r="B88" s="86"/>
      <c r="C88" s="87"/>
      <c r="D88" s="87"/>
      <c r="E88" s="87"/>
      <c r="F88" s="87"/>
      <c r="G88" s="87"/>
      <c r="H88" s="87"/>
      <c r="I88" s="87"/>
      <c r="J88" s="87"/>
      <c r="K88" s="88"/>
    </row>
    <row r="90" spans="2:11" x14ac:dyDescent="0.25">
      <c r="B90" s="471" t="s">
        <v>462</v>
      </c>
      <c r="C90" s="472"/>
      <c r="D90" s="472"/>
      <c r="E90" s="472"/>
      <c r="F90" s="472"/>
      <c r="G90" s="472"/>
      <c r="H90" s="472"/>
      <c r="I90" s="472"/>
      <c r="J90" s="472"/>
      <c r="K90" s="473"/>
    </row>
    <row r="92" spans="2:11" x14ac:dyDescent="0.25">
      <c r="B92" s="75"/>
      <c r="C92" s="76"/>
      <c r="D92" s="76"/>
      <c r="E92" s="76"/>
      <c r="F92" s="76"/>
      <c r="G92" s="76"/>
      <c r="H92" s="76"/>
      <c r="I92" s="76"/>
      <c r="J92" s="76"/>
      <c r="K92" s="77"/>
    </row>
    <row r="93" spans="2:11" x14ac:dyDescent="0.25">
      <c r="B93" s="78"/>
      <c r="C93" s="79"/>
      <c r="D93" s="79"/>
      <c r="E93" s="79"/>
      <c r="F93" s="79"/>
      <c r="G93" s="79"/>
      <c r="H93" s="79"/>
      <c r="I93" s="80" t="s">
        <v>137</v>
      </c>
      <c r="J93" s="79"/>
      <c r="K93" s="81"/>
    </row>
    <row r="94" spans="2:11" x14ac:dyDescent="0.25">
      <c r="B94" s="78"/>
      <c r="C94" s="474" t="s">
        <v>141</v>
      </c>
      <c r="D94" s="475"/>
      <c r="E94" s="476"/>
      <c r="F94" s="79"/>
      <c r="G94" s="293">
        <f>SUM(G97:G145)</f>
        <v>0</v>
      </c>
      <c r="H94" s="79"/>
      <c r="I94" s="292">
        <f>'Puntuación vbles'!$L$233</f>
        <v>41</v>
      </c>
      <c r="J94" s="79"/>
      <c r="K94" s="81"/>
    </row>
    <row r="95" spans="2:11" x14ac:dyDescent="0.25">
      <c r="B95" s="78"/>
      <c r="C95" s="79"/>
      <c r="D95" s="79"/>
      <c r="E95" s="79"/>
      <c r="F95" s="79"/>
      <c r="G95" s="79"/>
      <c r="H95" s="79"/>
      <c r="I95" s="79"/>
      <c r="J95" s="79"/>
      <c r="K95" s="81"/>
    </row>
    <row r="96" spans="2:11" ht="15" customHeight="1" x14ac:dyDescent="0.25">
      <c r="B96" s="78"/>
      <c r="C96" s="462" t="s">
        <v>123</v>
      </c>
      <c r="D96" s="463"/>
      <c r="E96" s="464"/>
      <c r="F96" s="79"/>
      <c r="G96" s="79"/>
      <c r="H96" s="79"/>
      <c r="I96" s="79"/>
      <c r="J96" s="79"/>
      <c r="K96" s="81"/>
    </row>
    <row r="97" spans="2:11" ht="15" customHeight="1" x14ac:dyDescent="0.25">
      <c r="B97" s="78"/>
      <c r="C97" s="477" t="s">
        <v>361</v>
      </c>
      <c r="D97" s="478"/>
      <c r="E97" s="479"/>
      <c r="F97" s="79"/>
      <c r="G97" s="83">
        <f>+IF('Modelo Estratificación_P1'!K126='Puntuación vbles'!$C$144,'Puntuación vbles'!$L$144,'Puntuación vbles'!$L$145)</f>
        <v>0</v>
      </c>
      <c r="H97" s="79"/>
      <c r="I97" s="79"/>
      <c r="J97" s="79"/>
      <c r="K97" s="81"/>
    </row>
    <row r="98" spans="2:11" ht="15" customHeight="1" x14ac:dyDescent="0.25">
      <c r="B98" s="78"/>
      <c r="C98" s="514"/>
      <c r="D98" s="515"/>
      <c r="E98" s="516"/>
      <c r="F98" s="79"/>
      <c r="G98" s="79"/>
      <c r="H98" s="79"/>
      <c r="I98" s="79"/>
      <c r="J98" s="79"/>
      <c r="K98" s="81"/>
    </row>
    <row r="99" spans="2:11" ht="15" customHeight="1" x14ac:dyDescent="0.25">
      <c r="B99" s="78"/>
      <c r="C99" s="480"/>
      <c r="D99" s="481"/>
      <c r="E99" s="482"/>
      <c r="F99" s="79"/>
      <c r="G99" s="79"/>
      <c r="H99" s="79"/>
      <c r="I99" s="79"/>
      <c r="J99" s="79"/>
      <c r="K99" s="81"/>
    </row>
    <row r="100" spans="2:11" ht="10.5" customHeight="1" x14ac:dyDescent="0.25">
      <c r="B100" s="78"/>
      <c r="C100" s="79"/>
      <c r="D100" s="79"/>
      <c r="E100" s="85"/>
      <c r="F100" s="79"/>
      <c r="G100" s="79"/>
      <c r="H100" s="79"/>
      <c r="I100" s="79"/>
      <c r="J100" s="79"/>
      <c r="K100" s="81"/>
    </row>
    <row r="101" spans="2:11" ht="15" customHeight="1" x14ac:dyDescent="0.25">
      <c r="B101" s="78"/>
      <c r="C101" s="450" t="s">
        <v>124</v>
      </c>
      <c r="D101" s="451"/>
      <c r="E101" s="452"/>
      <c r="F101" s="79"/>
      <c r="G101" s="83">
        <f>+IF('Modelo Estratificación_P1'!K130='Puntuación vbles'!$C$149,'Puntuación vbles'!$L$149,'Puntuación vbles'!$L$150)</f>
        <v>0</v>
      </c>
      <c r="H101" s="79"/>
      <c r="I101" s="79"/>
      <c r="J101" s="79"/>
      <c r="K101" s="81"/>
    </row>
    <row r="102" spans="2:11" x14ac:dyDescent="0.25">
      <c r="B102" s="78"/>
      <c r="C102" s="453"/>
      <c r="D102" s="454"/>
      <c r="E102" s="455"/>
      <c r="F102" s="79"/>
      <c r="G102" s="79"/>
      <c r="H102" s="79"/>
      <c r="I102" s="79"/>
      <c r="J102" s="79"/>
      <c r="K102" s="81"/>
    </row>
    <row r="103" spans="2:11" ht="10.5" customHeight="1" x14ac:dyDescent="0.25">
      <c r="B103" s="78"/>
      <c r="C103" s="79"/>
      <c r="D103" s="79"/>
      <c r="E103" s="79"/>
      <c r="F103" s="79"/>
      <c r="G103" s="79"/>
      <c r="H103" s="79"/>
      <c r="I103" s="79"/>
      <c r="J103" s="79"/>
      <c r="K103" s="81"/>
    </row>
    <row r="104" spans="2:11" ht="15" customHeight="1" x14ac:dyDescent="0.25">
      <c r="B104" s="78"/>
      <c r="C104" s="462" t="s">
        <v>125</v>
      </c>
      <c r="D104" s="463"/>
      <c r="E104" s="464"/>
      <c r="F104" s="79"/>
      <c r="G104" s="79"/>
      <c r="H104" s="79"/>
      <c r="I104" s="79"/>
      <c r="J104" s="79"/>
      <c r="K104" s="81"/>
    </row>
    <row r="105" spans="2:11" ht="15" customHeight="1" x14ac:dyDescent="0.25">
      <c r="B105" s="78"/>
      <c r="C105" s="477" t="s">
        <v>178</v>
      </c>
      <c r="D105" s="478"/>
      <c r="E105" s="479"/>
      <c r="F105" s="79"/>
      <c r="G105" s="83">
        <f>+IF('Modelo Estratificación_P1'!K135='Puntuación vbles'!$C$156,'Puntuación vbles'!$L$156,'Puntuación vbles'!$L$157)</f>
        <v>0</v>
      </c>
      <c r="H105" s="79"/>
      <c r="I105" s="79"/>
      <c r="J105" s="79"/>
      <c r="K105" s="81"/>
    </row>
    <row r="106" spans="2:11" ht="15" customHeight="1" x14ac:dyDescent="0.25">
      <c r="B106" s="78"/>
      <c r="C106" s="480"/>
      <c r="D106" s="481"/>
      <c r="E106" s="482"/>
      <c r="F106" s="79"/>
      <c r="G106" s="79"/>
      <c r="H106" s="79"/>
      <c r="I106" s="79"/>
      <c r="J106" s="79"/>
      <c r="K106" s="81"/>
    </row>
    <row r="107" spans="2:11" ht="10.5" customHeight="1" x14ac:dyDescent="0.25">
      <c r="B107" s="78"/>
      <c r="C107" s="79"/>
      <c r="D107" s="79"/>
      <c r="E107" s="85"/>
      <c r="F107" s="79"/>
      <c r="G107" s="79"/>
      <c r="H107" s="79"/>
      <c r="I107" s="79"/>
      <c r="J107" s="79"/>
      <c r="K107" s="81"/>
    </row>
    <row r="108" spans="2:11" ht="15" customHeight="1" x14ac:dyDescent="0.25">
      <c r="B108" s="78"/>
      <c r="C108" s="462" t="s">
        <v>37</v>
      </c>
      <c r="D108" s="463"/>
      <c r="E108" s="464"/>
      <c r="F108" s="79"/>
      <c r="G108" s="79"/>
      <c r="H108" s="79"/>
      <c r="I108" s="79"/>
      <c r="J108" s="79"/>
      <c r="K108" s="81"/>
    </row>
    <row r="109" spans="2:11" ht="15" customHeight="1" x14ac:dyDescent="0.25">
      <c r="B109" s="78"/>
      <c r="C109" s="477" t="s">
        <v>179</v>
      </c>
      <c r="D109" s="478"/>
      <c r="E109" s="479"/>
      <c r="F109" s="79"/>
      <c r="G109" s="83">
        <f>+IF('Modelo Estratificación_P1'!K141='Puntuación vbles'!$C$165,'Puntuación vbles'!$L$165,'Puntuación vbles'!$L$166)</f>
        <v>0</v>
      </c>
      <c r="H109" s="79"/>
      <c r="I109" s="79"/>
      <c r="J109" s="79"/>
      <c r="K109" s="81"/>
    </row>
    <row r="110" spans="2:11" x14ac:dyDescent="0.25">
      <c r="B110" s="78"/>
      <c r="C110" s="514"/>
      <c r="D110" s="515"/>
      <c r="E110" s="516"/>
      <c r="F110" s="79"/>
      <c r="G110" s="79"/>
      <c r="H110" s="79"/>
      <c r="I110" s="79"/>
      <c r="J110" s="79"/>
      <c r="K110" s="81"/>
    </row>
    <row r="111" spans="2:11" x14ac:dyDescent="0.25">
      <c r="B111" s="78"/>
      <c r="C111" s="514"/>
      <c r="D111" s="515"/>
      <c r="E111" s="516"/>
      <c r="F111" s="79"/>
      <c r="G111" s="79"/>
      <c r="H111" s="79"/>
      <c r="I111" s="79"/>
      <c r="J111" s="79"/>
      <c r="K111" s="81"/>
    </row>
    <row r="112" spans="2:11" x14ac:dyDescent="0.25">
      <c r="B112" s="78"/>
      <c r="C112" s="480"/>
      <c r="D112" s="481"/>
      <c r="E112" s="482"/>
      <c r="F112" s="79"/>
      <c r="G112" s="79"/>
      <c r="H112" s="79"/>
      <c r="I112" s="79"/>
      <c r="J112" s="79"/>
      <c r="K112" s="81"/>
    </row>
    <row r="113" spans="2:11" ht="6" customHeight="1" x14ac:dyDescent="0.25">
      <c r="B113" s="78"/>
      <c r="C113" s="79"/>
      <c r="D113" s="79"/>
      <c r="E113" s="85"/>
      <c r="F113" s="79"/>
      <c r="G113" s="79"/>
      <c r="H113" s="79"/>
      <c r="I113" s="79"/>
      <c r="J113" s="79"/>
      <c r="K113" s="81"/>
    </row>
    <row r="114" spans="2:11" ht="15" customHeight="1" x14ac:dyDescent="0.25">
      <c r="B114" s="78"/>
      <c r="C114" s="522" t="s">
        <v>165</v>
      </c>
      <c r="D114" s="523"/>
      <c r="E114" s="524"/>
      <c r="F114" s="79"/>
      <c r="G114" s="83">
        <f>+IF('Modelo Estratificación_P1'!K146='Puntuación vbles'!$C$171,'Puntuación vbles'!$L$171,'Puntuación vbles'!$L$172)</f>
        <v>0</v>
      </c>
      <c r="H114" s="79"/>
      <c r="I114" s="79"/>
      <c r="J114" s="79"/>
      <c r="K114" s="81"/>
    </row>
    <row r="115" spans="2:11" x14ac:dyDescent="0.25">
      <c r="B115" s="78"/>
      <c r="C115" s="528"/>
      <c r="D115" s="515"/>
      <c r="E115" s="529"/>
      <c r="F115" s="79"/>
      <c r="G115" s="79"/>
      <c r="H115" s="79"/>
      <c r="I115" s="79"/>
      <c r="J115" s="79"/>
      <c r="K115" s="81"/>
    </row>
    <row r="116" spans="2:11" x14ac:dyDescent="0.25">
      <c r="B116" s="78"/>
      <c r="C116" s="525"/>
      <c r="D116" s="526"/>
      <c r="E116" s="527"/>
      <c r="F116" s="79"/>
      <c r="G116" s="79"/>
      <c r="H116" s="79"/>
      <c r="I116" s="79"/>
      <c r="J116" s="79"/>
      <c r="K116" s="81"/>
    </row>
    <row r="117" spans="2:11" ht="10.5" customHeight="1" x14ac:dyDescent="0.25">
      <c r="B117" s="78"/>
      <c r="C117" s="79"/>
      <c r="D117" s="79"/>
      <c r="E117" s="79"/>
      <c r="F117" s="79"/>
      <c r="G117" s="79"/>
      <c r="H117" s="79"/>
      <c r="I117" s="79"/>
      <c r="J117" s="79"/>
      <c r="K117" s="81"/>
    </row>
    <row r="118" spans="2:11" x14ac:dyDescent="0.25">
      <c r="B118" s="78"/>
      <c r="C118" s="465" t="s">
        <v>307</v>
      </c>
      <c r="D118" s="466"/>
      <c r="E118" s="467"/>
      <c r="F118" s="79"/>
      <c r="G118" s="79"/>
      <c r="H118" s="79"/>
      <c r="I118" s="79"/>
      <c r="J118" s="79"/>
      <c r="K118" s="81"/>
    </row>
    <row r="119" spans="2:11" ht="15" customHeight="1" x14ac:dyDescent="0.25">
      <c r="B119" s="78"/>
      <c r="C119" s="522" t="s">
        <v>364</v>
      </c>
      <c r="D119" s="523"/>
      <c r="E119" s="524"/>
      <c r="F119" s="79"/>
      <c r="G119" s="83">
        <f>+IF('Modelo Estratificación_P1'!K154='Puntuación vbles'!$C$178,'Puntuación vbles'!$L$178,'Puntuación vbles'!$L$179)</f>
        <v>0</v>
      </c>
      <c r="H119" s="79"/>
      <c r="I119" s="79"/>
      <c r="J119" s="79"/>
      <c r="K119" s="81"/>
    </row>
    <row r="120" spans="2:11" x14ac:dyDescent="0.25">
      <c r="B120" s="78"/>
      <c r="C120" s="525"/>
      <c r="D120" s="526"/>
      <c r="E120" s="527"/>
      <c r="F120" s="79"/>
      <c r="G120" s="79"/>
      <c r="H120" s="79"/>
      <c r="I120" s="79"/>
      <c r="J120" s="79"/>
      <c r="K120" s="81"/>
    </row>
    <row r="121" spans="2:11" ht="4.5" customHeight="1" x14ac:dyDescent="0.25">
      <c r="B121" s="78"/>
      <c r="C121" s="79"/>
      <c r="D121" s="79"/>
      <c r="E121" s="79"/>
      <c r="F121" s="79"/>
      <c r="G121" s="79"/>
      <c r="H121" s="79"/>
      <c r="I121" s="79"/>
      <c r="J121" s="79"/>
      <c r="K121" s="81"/>
    </row>
    <row r="122" spans="2:11" ht="15" customHeight="1" x14ac:dyDescent="0.25">
      <c r="B122" s="78"/>
      <c r="C122" s="477" t="s">
        <v>365</v>
      </c>
      <c r="D122" s="478"/>
      <c r="E122" s="479"/>
      <c r="F122" s="79"/>
      <c r="G122" s="83">
        <f>+IF('Modelo Estratificación_P1'!K157='Puntuación vbles'!$C$185,'Puntuación vbles'!$L$185,'Puntuación vbles'!$L$186)</f>
        <v>0</v>
      </c>
      <c r="H122" s="79"/>
      <c r="I122" s="79"/>
      <c r="J122" s="79"/>
      <c r="K122" s="81"/>
    </row>
    <row r="123" spans="2:11" x14ac:dyDescent="0.25">
      <c r="B123" s="78"/>
      <c r="C123" s="514"/>
      <c r="D123" s="515"/>
      <c r="E123" s="516"/>
      <c r="F123" s="79"/>
      <c r="G123" s="79"/>
      <c r="H123" s="79"/>
      <c r="I123" s="79"/>
      <c r="J123" s="79"/>
      <c r="K123" s="81"/>
    </row>
    <row r="124" spans="2:11" x14ac:dyDescent="0.25">
      <c r="B124" s="78"/>
      <c r="C124" s="514"/>
      <c r="D124" s="515"/>
      <c r="E124" s="516"/>
      <c r="F124" s="79"/>
      <c r="G124" s="79"/>
      <c r="H124" s="79"/>
      <c r="I124" s="79"/>
      <c r="J124" s="79"/>
      <c r="K124" s="81"/>
    </row>
    <row r="125" spans="2:11" x14ac:dyDescent="0.25">
      <c r="B125" s="78"/>
      <c r="C125" s="514"/>
      <c r="D125" s="515"/>
      <c r="E125" s="516"/>
      <c r="F125" s="79"/>
      <c r="G125" s="79"/>
      <c r="H125" s="79"/>
      <c r="I125" s="79"/>
      <c r="J125" s="79"/>
      <c r="K125" s="81"/>
    </row>
    <row r="126" spans="2:11" x14ac:dyDescent="0.25">
      <c r="B126" s="78"/>
      <c r="C126" s="480"/>
      <c r="D126" s="481"/>
      <c r="E126" s="482"/>
      <c r="F126" s="79"/>
      <c r="G126" s="79"/>
      <c r="H126" s="79"/>
      <c r="I126" s="79"/>
      <c r="J126" s="79"/>
      <c r="K126" s="81"/>
    </row>
    <row r="127" spans="2:11" ht="10.5" customHeight="1" x14ac:dyDescent="0.25">
      <c r="B127" s="78"/>
      <c r="C127" s="79"/>
      <c r="D127" s="79"/>
      <c r="E127" s="85"/>
      <c r="F127" s="79"/>
      <c r="G127" s="79"/>
      <c r="H127" s="79"/>
      <c r="I127" s="79"/>
      <c r="J127" s="79"/>
      <c r="K127" s="81"/>
    </row>
    <row r="128" spans="2:11" ht="15" customHeight="1" x14ac:dyDescent="0.25">
      <c r="B128" s="78"/>
      <c r="C128" s="462" t="s">
        <v>126</v>
      </c>
      <c r="D128" s="463"/>
      <c r="E128" s="464"/>
      <c r="F128" s="79"/>
      <c r="G128" s="79"/>
      <c r="H128" s="79"/>
      <c r="I128" s="79"/>
      <c r="J128" s="79"/>
      <c r="K128" s="81"/>
    </row>
    <row r="129" spans="2:11" ht="15" customHeight="1" x14ac:dyDescent="0.25">
      <c r="B129" s="78"/>
      <c r="C129" s="496" t="s">
        <v>403</v>
      </c>
      <c r="D129" s="497"/>
      <c r="E129" s="498"/>
      <c r="F129" s="79"/>
      <c r="G129" s="83">
        <f>+IF('Modelo Estratificación_P1'!K171='Puntuación vbles'!C192,'Puntuación vbles'!L192,'Puntuación vbles'!L193)</f>
        <v>0</v>
      </c>
      <c r="H129" s="79"/>
      <c r="I129" s="79"/>
      <c r="J129" s="79"/>
      <c r="K129" s="81"/>
    </row>
    <row r="130" spans="2:11" ht="15" customHeight="1" x14ac:dyDescent="0.25">
      <c r="B130" s="78"/>
      <c r="C130" s="496" t="s">
        <v>288</v>
      </c>
      <c r="D130" s="497"/>
      <c r="E130" s="498"/>
      <c r="F130" s="79"/>
      <c r="G130" s="83">
        <f>+IF('Modelo Estratificación_P1'!K174='Puntuación vbles'!C197,'Puntuación vbles'!L197,'Puntuación vbles'!L198)</f>
        <v>0</v>
      </c>
      <c r="H130" s="79"/>
      <c r="I130" s="79"/>
      <c r="J130" s="79"/>
      <c r="K130" s="81"/>
    </row>
    <row r="131" spans="2:11" ht="15" customHeight="1" x14ac:dyDescent="0.25">
      <c r="B131" s="78"/>
      <c r="C131" s="496" t="s">
        <v>180</v>
      </c>
      <c r="D131" s="497"/>
      <c r="E131" s="498"/>
      <c r="F131" s="79"/>
      <c r="G131" s="83">
        <f>+IF('Modelo Estratificación_P1'!K177='Puntuación vbles'!C202,'Puntuación vbles'!L202,'Puntuación vbles'!L203)</f>
        <v>0</v>
      </c>
      <c r="H131" s="79"/>
      <c r="I131" s="79"/>
      <c r="J131" s="79"/>
      <c r="K131" s="81"/>
    </row>
    <row r="132" spans="2:11" ht="15" customHeight="1" x14ac:dyDescent="0.25">
      <c r="B132" s="78"/>
      <c r="C132" s="496" t="s">
        <v>181</v>
      </c>
      <c r="D132" s="497"/>
      <c r="E132" s="498"/>
      <c r="F132" s="79"/>
      <c r="G132" s="83">
        <f>+IF('Modelo Estratificación_P1'!K179='Puntuación vbles'!C207,'Puntuación vbles'!L207,'Puntuación vbles'!L208)</f>
        <v>0</v>
      </c>
      <c r="H132" s="79"/>
      <c r="I132" s="79"/>
      <c r="J132" s="79"/>
      <c r="K132" s="81"/>
    </row>
    <row r="133" spans="2:11" ht="10.5" customHeight="1" x14ac:dyDescent="0.25">
      <c r="B133" s="78"/>
      <c r="C133" s="79"/>
      <c r="D133" s="79"/>
      <c r="E133" s="85"/>
      <c r="F133" s="79"/>
      <c r="G133" s="79"/>
      <c r="H133" s="79"/>
      <c r="I133" s="79"/>
      <c r="J133" s="79"/>
      <c r="K133" s="81"/>
    </row>
    <row r="134" spans="2:11" ht="15" customHeight="1" x14ac:dyDescent="0.25">
      <c r="B134" s="78"/>
      <c r="C134" s="462" t="s">
        <v>131</v>
      </c>
      <c r="D134" s="463"/>
      <c r="E134" s="464"/>
      <c r="F134" s="79"/>
      <c r="G134" s="79"/>
      <c r="H134" s="79"/>
      <c r="I134" s="79"/>
      <c r="J134" s="79"/>
      <c r="K134" s="81"/>
    </row>
    <row r="135" spans="2:11" ht="15" customHeight="1" x14ac:dyDescent="0.25">
      <c r="B135" s="78"/>
      <c r="C135" s="477" t="s">
        <v>183</v>
      </c>
      <c r="D135" s="478"/>
      <c r="E135" s="479"/>
      <c r="F135" s="79"/>
      <c r="G135" s="83">
        <f>+IF('Modelo Estratificación_P1'!K183='Puntuación vbles'!$C$214,'Puntuación vbles'!$L$214,'Puntuación vbles'!$L$215)</f>
        <v>0</v>
      </c>
      <c r="H135" s="79"/>
      <c r="I135" s="79"/>
      <c r="J135" s="79"/>
      <c r="K135" s="81"/>
    </row>
    <row r="136" spans="2:11" ht="15" customHeight="1" x14ac:dyDescent="0.25">
      <c r="B136" s="78"/>
      <c r="C136" s="514"/>
      <c r="D136" s="515"/>
      <c r="E136" s="516"/>
      <c r="F136" s="79"/>
      <c r="G136" s="79"/>
      <c r="H136" s="79"/>
      <c r="I136" s="79"/>
      <c r="J136" s="79"/>
      <c r="K136" s="81"/>
    </row>
    <row r="137" spans="2:11" x14ac:dyDescent="0.25">
      <c r="B137" s="78"/>
      <c r="C137" s="514"/>
      <c r="D137" s="515"/>
      <c r="E137" s="516"/>
      <c r="F137" s="79"/>
      <c r="G137" s="79"/>
      <c r="H137" s="79"/>
      <c r="I137" s="79"/>
      <c r="J137" s="79"/>
      <c r="K137" s="81"/>
    </row>
    <row r="138" spans="2:11" x14ac:dyDescent="0.25">
      <c r="B138" s="78"/>
      <c r="C138" s="480"/>
      <c r="D138" s="481"/>
      <c r="E138" s="482"/>
      <c r="F138" s="79"/>
      <c r="G138" s="79"/>
      <c r="H138" s="79"/>
      <c r="I138" s="79"/>
      <c r="J138" s="79"/>
      <c r="K138" s="81"/>
    </row>
    <row r="139" spans="2:11" ht="10.5" customHeight="1" x14ac:dyDescent="0.25">
      <c r="B139" s="78"/>
      <c r="C139" s="79"/>
      <c r="D139" s="79"/>
      <c r="E139" s="85"/>
      <c r="F139" s="79"/>
      <c r="G139" s="79"/>
      <c r="H139" s="79"/>
      <c r="I139" s="79"/>
      <c r="J139" s="79"/>
      <c r="K139" s="81"/>
    </row>
    <row r="140" spans="2:11" ht="15" customHeight="1" x14ac:dyDescent="0.25">
      <c r="B140" s="78"/>
      <c r="C140" s="465" t="s">
        <v>142</v>
      </c>
      <c r="D140" s="466"/>
      <c r="E140" s="467"/>
      <c r="F140" s="79"/>
      <c r="G140" s="79"/>
      <c r="H140" s="79"/>
      <c r="I140" s="79"/>
      <c r="J140" s="79"/>
      <c r="K140" s="81"/>
    </row>
    <row r="141" spans="2:11" ht="15" customHeight="1" x14ac:dyDescent="0.25">
      <c r="B141" s="78"/>
      <c r="C141" s="522" t="s">
        <v>404</v>
      </c>
      <c r="D141" s="523"/>
      <c r="E141" s="524"/>
      <c r="F141" s="79"/>
      <c r="G141" s="83">
        <f>+IF('Modelo Estratificación_P1'!K194='Puntuación vbles'!$C$224,'Puntuación vbles'!$L$224,'Puntuación vbles'!$L$225)</f>
        <v>0</v>
      </c>
      <c r="H141" s="79"/>
      <c r="I141" s="79"/>
      <c r="J141" s="79"/>
      <c r="K141" s="81"/>
    </row>
    <row r="142" spans="2:11" ht="15" customHeight="1" x14ac:dyDescent="0.25">
      <c r="B142" s="78"/>
      <c r="C142" s="525"/>
      <c r="D142" s="526"/>
      <c r="E142" s="527"/>
      <c r="F142" s="79"/>
      <c r="G142" s="79"/>
      <c r="H142" s="79"/>
      <c r="I142" s="79"/>
      <c r="J142" s="79"/>
      <c r="K142" s="81"/>
    </row>
    <row r="143" spans="2:11" ht="10.5" customHeight="1" x14ac:dyDescent="0.25">
      <c r="B143" s="78"/>
      <c r="C143" s="79"/>
      <c r="D143" s="79"/>
      <c r="E143" s="85"/>
      <c r="F143" s="79"/>
      <c r="G143" s="79"/>
      <c r="H143" s="79"/>
      <c r="I143" s="79"/>
      <c r="J143" s="79"/>
      <c r="K143" s="81"/>
    </row>
    <row r="144" spans="2:11" ht="15" customHeight="1" x14ac:dyDescent="0.25">
      <c r="B144" s="78"/>
      <c r="C144" s="462" t="s">
        <v>39</v>
      </c>
      <c r="D144" s="463"/>
      <c r="E144" s="464"/>
      <c r="F144" s="79"/>
      <c r="G144" s="79"/>
      <c r="H144" s="79"/>
      <c r="I144" s="79"/>
      <c r="J144" s="79"/>
      <c r="K144" s="81"/>
    </row>
    <row r="145" spans="1:11" ht="15" customHeight="1" x14ac:dyDescent="0.25">
      <c r="A145" s="90"/>
      <c r="B145" s="79"/>
      <c r="C145" s="496" t="s">
        <v>127</v>
      </c>
      <c r="D145" s="497"/>
      <c r="E145" s="498"/>
      <c r="F145" s="79"/>
      <c r="G145" s="83">
        <f>+IF('Modelo Estratificación_P1'!K199='Puntuación vbles'!$C$229,'Puntuación vbles'!$L$229,IF('Modelo Estratificación_P1'!K199='Puntuación vbles'!$C$230,'Puntuación vbles'!$L$230,IF('Modelo Estratificación_P1'!K199='Puntuación vbles'!$C$231,'Puntuación vbles'!$L$231,'Puntuación vbles'!$L$232)))</f>
        <v>0</v>
      </c>
      <c r="H145" s="79"/>
      <c r="I145" s="79"/>
      <c r="J145" s="79"/>
      <c r="K145" s="81"/>
    </row>
    <row r="146" spans="1:11" x14ac:dyDescent="0.25">
      <c r="A146" s="90"/>
      <c r="B146" s="86"/>
      <c r="C146" s="87"/>
      <c r="D146" s="87"/>
      <c r="E146" s="87"/>
      <c r="F146" s="87"/>
      <c r="G146" s="87"/>
      <c r="H146" s="87"/>
      <c r="I146" s="87"/>
      <c r="J146" s="87"/>
      <c r="K146" s="88"/>
    </row>
    <row r="149" spans="1:11" s="91" customFormat="1" x14ac:dyDescent="0.25">
      <c r="B149" s="92"/>
    </row>
  </sheetData>
  <sheetProtection algorithmName="SHA-512" hashValue="aKWQP9Wnjio92C0jzSJy9Ih2Lh67WJusc6LpbEGDcwDi4sZdW93ao5wXJ+ehnfjS4pzCiZ3PCk/B7z5t5KIv7Q==" saltValue="Htprb3+F25NSpFBe3icC5Q==" spinCount="100000" sheet="1" objects="1" scenarios="1" selectLockedCells="1"/>
  <mergeCells count="67">
    <mergeCell ref="C134:E134"/>
    <mergeCell ref="C140:E140"/>
    <mergeCell ref="C144:E144"/>
    <mergeCell ref="C50:E50"/>
    <mergeCell ref="D51:E51"/>
    <mergeCell ref="D52:E52"/>
    <mergeCell ref="C80:E80"/>
    <mergeCell ref="C101:E102"/>
    <mergeCell ref="C119:E120"/>
    <mergeCell ref="C141:E142"/>
    <mergeCell ref="C114:E116"/>
    <mergeCell ref="C71:E71"/>
    <mergeCell ref="C76:E76"/>
    <mergeCell ref="C79:E79"/>
    <mergeCell ref="C82:E82"/>
    <mergeCell ref="C85:E85"/>
    <mergeCell ref="C135:E138"/>
    <mergeCell ref="C145:E145"/>
    <mergeCell ref="C109:E112"/>
    <mergeCell ref="C83:E83"/>
    <mergeCell ref="C86:E86"/>
    <mergeCell ref="B90:K90"/>
    <mergeCell ref="C94:E94"/>
    <mergeCell ref="C87:E87"/>
    <mergeCell ref="C97:E99"/>
    <mergeCell ref="C130:E130"/>
    <mergeCell ref="C131:E131"/>
    <mergeCell ref="C132:E132"/>
    <mergeCell ref="C129:E129"/>
    <mergeCell ref="C122:E126"/>
    <mergeCell ref="C96:E96"/>
    <mergeCell ref="C104:E104"/>
    <mergeCell ref="C43:E43"/>
    <mergeCell ref="C24:E24"/>
    <mergeCell ref="C25:E25"/>
    <mergeCell ref="C26:E26"/>
    <mergeCell ref="B29:K29"/>
    <mergeCell ref="C33:E33"/>
    <mergeCell ref="C40:E40"/>
    <mergeCell ref="C35:E35"/>
    <mergeCell ref="C39:E39"/>
    <mergeCell ref="C42:E42"/>
    <mergeCell ref="B6:K6"/>
    <mergeCell ref="B10:G10"/>
    <mergeCell ref="B12:K12"/>
    <mergeCell ref="B18:K18"/>
    <mergeCell ref="C22:E22"/>
    <mergeCell ref="C36:E37"/>
    <mergeCell ref="B8:G8"/>
    <mergeCell ref="B14:G14"/>
    <mergeCell ref="B16:G16"/>
    <mergeCell ref="C45:E46"/>
    <mergeCell ref="C57:E58"/>
    <mergeCell ref="C56:E56"/>
    <mergeCell ref="C67:E67"/>
    <mergeCell ref="D47:E47"/>
    <mergeCell ref="D48:E48"/>
    <mergeCell ref="C108:E108"/>
    <mergeCell ref="C118:E118"/>
    <mergeCell ref="C128:E128"/>
    <mergeCell ref="C54:E54"/>
    <mergeCell ref="B61:K61"/>
    <mergeCell ref="C65:E65"/>
    <mergeCell ref="C68:E69"/>
    <mergeCell ref="C77:E77"/>
    <mergeCell ref="C72:E74"/>
    <mergeCell ref="C105:E106"/>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D23907A2-1006-4B24-BF75-7CC5A8C6AD52}">
            <xm:f>NOT(ISERROR(SEARCH(Rangos!$B$13,I10)))</xm:f>
            <xm:f>Rangos!$B$13</xm:f>
            <x14:dxf>
              <fill>
                <patternFill>
                  <bgColor rgb="FF17B987"/>
                </patternFill>
              </fill>
            </x14:dxf>
          </x14:cfRule>
          <x14:cfRule type="containsText" priority="2" operator="containsText" id="{0FB96070-6009-4B50-B245-1F652CDE41A8}">
            <xm:f>NOT(ISERROR(SEARCH(Rangos!$B$11,I10)))</xm:f>
            <xm:f>Rangos!$B$11</xm:f>
            <x14:dxf>
              <fill>
                <patternFill>
                  <bgColor rgb="FFFCB53B"/>
                </patternFill>
              </fill>
            </x14:dxf>
          </x14:cfRule>
          <x14:cfRule type="containsText" priority="3" operator="containsText" id="{38F0AC9D-3F81-4916-8C54-9BA0762097F0}">
            <xm:f>NOT(ISERROR(SEARCH(Rangos!$B$9,I10)))</xm:f>
            <xm:f>Rangos!$B$9</xm:f>
            <x14:dxf>
              <font>
                <color theme="0"/>
              </font>
              <fill>
                <patternFill>
                  <bgColor rgb="FFFA3E4B"/>
                </patternFill>
              </fill>
            </x14:dxf>
          </x14:cfRule>
          <xm:sqref>I10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6:O89"/>
  <sheetViews>
    <sheetView zoomScaleNormal="100" workbookViewId="0">
      <selection activeCell="O37" sqref="O37"/>
    </sheetView>
  </sheetViews>
  <sheetFormatPr baseColWidth="10" defaultRowHeight="15" x14ac:dyDescent="0.25"/>
  <cols>
    <col min="1" max="1" width="3.42578125" style="9" customWidth="1"/>
    <col min="2" max="2" width="11.85546875" style="9" bestFit="1" customWidth="1"/>
    <col min="3" max="3" width="12.42578125" style="9" customWidth="1"/>
    <col min="4" max="13" width="11.42578125" style="9"/>
    <col min="14" max="14" width="2" style="9" customWidth="1"/>
    <col min="15" max="15" width="11.85546875" style="9" bestFit="1" customWidth="1"/>
    <col min="16" max="16384" width="11.42578125" style="9"/>
  </cols>
  <sheetData>
    <row r="6" spans="2:15" ht="23.25" customHeight="1" x14ac:dyDescent="0.25">
      <c r="B6" s="545" t="s">
        <v>291</v>
      </c>
      <c r="C6" s="545"/>
      <c r="D6" s="545"/>
      <c r="E6" s="545"/>
      <c r="F6" s="545"/>
      <c r="G6" s="545"/>
      <c r="H6" s="545"/>
      <c r="I6" s="545"/>
      <c r="J6" s="545"/>
      <c r="K6" s="545"/>
      <c r="L6" s="545"/>
      <c r="M6" s="545"/>
      <c r="N6" s="545"/>
      <c r="O6" s="545"/>
    </row>
    <row r="9" spans="2:15" x14ac:dyDescent="0.25">
      <c r="B9" s="9" t="s">
        <v>217</v>
      </c>
      <c r="D9" s="217">
        <f>'Rdo Estratificación_P1'!I14</f>
        <v>0</v>
      </c>
    </row>
    <row r="11" spans="2:15" x14ac:dyDescent="0.25">
      <c r="B11" s="9" t="s">
        <v>218</v>
      </c>
      <c r="D11" s="222" t="str">
        <f>'Rdo Estratificación_P1'!I10</f>
        <v>Nivel 3</v>
      </c>
    </row>
    <row r="23" spans="2:15" ht="15.75" thickBot="1" x14ac:dyDescent="0.3">
      <c r="B23" s="218"/>
      <c r="C23" s="218"/>
      <c r="D23" s="218"/>
      <c r="E23" s="218"/>
      <c r="F23" s="218"/>
      <c r="G23" s="218"/>
      <c r="H23" s="218"/>
      <c r="I23" s="218"/>
      <c r="J23" s="218"/>
      <c r="K23" s="218"/>
      <c r="L23" s="218"/>
      <c r="M23" s="218"/>
      <c r="N23" s="218"/>
      <c r="O23" s="218"/>
    </row>
    <row r="24" spans="2:15" ht="4.5" customHeight="1" x14ac:dyDescent="0.25"/>
    <row r="25" spans="2:15" ht="21.75" customHeight="1" x14ac:dyDescent="0.25">
      <c r="B25" s="546" t="s">
        <v>268</v>
      </c>
      <c r="C25" s="547"/>
      <c r="D25" s="547"/>
      <c r="E25" s="547"/>
      <c r="F25" s="547"/>
      <c r="G25" s="547"/>
      <c r="H25" s="547"/>
      <c r="I25" s="547"/>
      <c r="J25" s="547"/>
      <c r="K25" s="547"/>
      <c r="L25" s="547"/>
      <c r="M25" s="547"/>
      <c r="N25" s="547"/>
      <c r="O25" s="548"/>
    </row>
    <row r="26" spans="2:15" ht="4.5" customHeight="1" x14ac:dyDescent="0.25">
      <c r="B26" s="219"/>
    </row>
    <row r="27" spans="2:15" ht="21.75" customHeight="1" x14ac:dyDescent="0.25">
      <c r="B27" s="542" t="s">
        <v>170</v>
      </c>
      <c r="C27" s="543"/>
      <c r="D27" s="543"/>
      <c r="E27" s="543"/>
      <c r="F27" s="543"/>
      <c r="G27" s="543"/>
      <c r="H27" s="543"/>
      <c r="I27" s="543"/>
      <c r="J27" s="543"/>
      <c r="K27" s="543"/>
      <c r="L27" s="543"/>
      <c r="M27" s="544"/>
      <c r="O27" s="223" t="str">
        <f>IF($D$11="Nivel 3","SI",IF($D$11="Nivel 2","SI",IF($D$11="Nivel 1","SI")))</f>
        <v>SI</v>
      </c>
    </row>
    <row r="28" spans="2:15" ht="4.5" customHeight="1" x14ac:dyDescent="0.25">
      <c r="B28" s="219"/>
    </row>
    <row r="29" spans="2:15" ht="35.25" customHeight="1" x14ac:dyDescent="0.25">
      <c r="B29" s="549" t="s">
        <v>269</v>
      </c>
      <c r="C29" s="550"/>
      <c r="D29" s="550"/>
      <c r="E29" s="550"/>
      <c r="F29" s="550"/>
      <c r="G29" s="550"/>
      <c r="H29" s="550"/>
      <c r="I29" s="550"/>
      <c r="J29" s="550"/>
      <c r="K29" s="550"/>
      <c r="L29" s="550"/>
      <c r="M29" s="551"/>
      <c r="O29" s="223" t="str">
        <f>IF($D$11="Nivel 3","SI",IF($D$11="Nivel 2","SI",IF($D$11="Nivel 1","SI")))</f>
        <v>SI</v>
      </c>
    </row>
    <row r="30" spans="2:15" ht="4.5" customHeight="1" x14ac:dyDescent="0.25">
      <c r="B30" s="219"/>
    </row>
    <row r="31" spans="2:15" ht="21.75" customHeight="1" x14ac:dyDescent="0.25">
      <c r="B31" s="542" t="s">
        <v>171</v>
      </c>
      <c r="C31" s="543"/>
      <c r="D31" s="543"/>
      <c r="E31" s="543"/>
      <c r="F31" s="543"/>
      <c r="G31" s="543"/>
      <c r="H31" s="543"/>
      <c r="I31" s="543"/>
      <c r="J31" s="543"/>
      <c r="K31" s="543"/>
      <c r="L31" s="543"/>
      <c r="M31" s="544"/>
      <c r="O31" s="223" t="str">
        <f>IF($D$11="Nivel 3","SI",IF($D$11="Nivel 2","SI",IF($D$11="Nivel 1","SI")))</f>
        <v>SI</v>
      </c>
    </row>
    <row r="32" spans="2:15" ht="4.5" customHeight="1" x14ac:dyDescent="0.25">
      <c r="B32" s="219"/>
    </row>
    <row r="33" spans="2:15" ht="21.75" customHeight="1" x14ac:dyDescent="0.25">
      <c r="B33" s="533" t="s">
        <v>172</v>
      </c>
      <c r="C33" s="534"/>
      <c r="D33" s="534"/>
      <c r="E33" s="534"/>
      <c r="F33" s="534"/>
      <c r="G33" s="534"/>
      <c r="H33" s="534"/>
      <c r="I33" s="534"/>
      <c r="J33" s="534"/>
      <c r="K33" s="534"/>
      <c r="L33" s="534"/>
      <c r="M33" s="535"/>
      <c r="O33" s="223" t="str">
        <f>IF($D$11="Nivel 3","NO",IF($D$11="Nivel 2","SI",IF($D$11="Nivel 1","SI")))</f>
        <v>NO</v>
      </c>
    </row>
    <row r="34" spans="2:15" ht="4.5" customHeight="1" x14ac:dyDescent="0.25">
      <c r="B34" s="219"/>
    </row>
    <row r="35" spans="2:15" ht="21.75" customHeight="1" x14ac:dyDescent="0.25">
      <c r="B35" s="533" t="s">
        <v>270</v>
      </c>
      <c r="C35" s="534"/>
      <c r="D35" s="534"/>
      <c r="E35" s="534"/>
      <c r="F35" s="534"/>
      <c r="G35" s="534"/>
      <c r="H35" s="534"/>
      <c r="I35" s="534"/>
      <c r="J35" s="534"/>
      <c r="K35" s="534"/>
      <c r="L35" s="534"/>
      <c r="M35" s="535"/>
      <c r="O35" s="223" t="str">
        <f>IF($D$11="Nivel 3","NO",IF($D$11="Nivel 2","SI",IF($D$11="Nivel 1","SI")))</f>
        <v>NO</v>
      </c>
    </row>
    <row r="36" spans="2:15" ht="4.5" customHeight="1" x14ac:dyDescent="0.25">
      <c r="B36" s="219"/>
    </row>
    <row r="37" spans="2:15" ht="21.75" customHeight="1" x14ac:dyDescent="0.25">
      <c r="B37" s="533" t="s">
        <v>464</v>
      </c>
      <c r="C37" s="534"/>
      <c r="D37" s="534"/>
      <c r="E37" s="534"/>
      <c r="F37" s="534"/>
      <c r="G37" s="534"/>
      <c r="H37" s="534"/>
      <c r="I37" s="534"/>
      <c r="J37" s="534"/>
      <c r="K37" s="534"/>
      <c r="L37" s="534"/>
      <c r="M37" s="535"/>
      <c r="O37" s="223" t="str">
        <f>IF($D$11="Nivel 3","NO",IF($D$11="Nivel 2","SI",IF($D$11="Nivel 1","SI")))</f>
        <v>NO</v>
      </c>
    </row>
    <row r="38" spans="2:15" ht="4.5" customHeight="1" x14ac:dyDescent="0.25">
      <c r="B38" s="219"/>
    </row>
    <row r="39" spans="2:15" ht="21.75" customHeight="1" x14ac:dyDescent="0.25">
      <c r="B39" s="533" t="s">
        <v>271</v>
      </c>
      <c r="C39" s="534"/>
      <c r="D39" s="534"/>
      <c r="E39" s="534"/>
      <c r="F39" s="534"/>
      <c r="G39" s="534"/>
      <c r="H39" s="534"/>
      <c r="I39" s="534"/>
      <c r="J39" s="534"/>
      <c r="K39" s="534"/>
      <c r="L39" s="534"/>
      <c r="M39" s="535"/>
      <c r="O39" s="223" t="str">
        <f>IF($D$11="Nivel 3","NO",IF($D$11="Nivel 2","NO",IF($D$11="Nivel 1","SI")))</f>
        <v>NO</v>
      </c>
    </row>
    <row r="40" spans="2:15" ht="4.5" customHeight="1" x14ac:dyDescent="0.25">
      <c r="B40" s="219"/>
    </row>
    <row r="41" spans="2:15" ht="21.75" customHeight="1" x14ac:dyDescent="0.25">
      <c r="B41" s="533" t="s">
        <v>465</v>
      </c>
      <c r="C41" s="534"/>
      <c r="D41" s="534"/>
      <c r="E41" s="534"/>
      <c r="F41" s="534"/>
      <c r="G41" s="534"/>
      <c r="H41" s="534"/>
      <c r="I41" s="534"/>
      <c r="J41" s="534"/>
      <c r="K41" s="534"/>
      <c r="L41" s="534"/>
      <c r="M41" s="535"/>
      <c r="O41" s="223" t="str">
        <f>IF($D$11="Nivel 3","NO",IF($D$11="Nivel 2","NO",IF($D$11="Nivel 1","SI")))</f>
        <v>NO</v>
      </c>
    </row>
    <row r="42" spans="2:15" ht="4.5" customHeight="1" x14ac:dyDescent="0.25">
      <c r="B42" s="219"/>
    </row>
    <row r="43" spans="2:15" ht="21.75" customHeight="1" x14ac:dyDescent="0.25">
      <c r="B43" s="533" t="s">
        <v>466</v>
      </c>
      <c r="C43" s="534"/>
      <c r="D43" s="534"/>
      <c r="E43" s="534"/>
      <c r="F43" s="534"/>
      <c r="G43" s="534"/>
      <c r="H43" s="534"/>
      <c r="I43" s="534"/>
      <c r="J43" s="534"/>
      <c r="K43" s="534"/>
      <c r="L43" s="534"/>
      <c r="M43" s="535"/>
      <c r="O43" s="223" t="str">
        <f>IF($D$11="Nivel 3","NO",IF($D$11="Nivel 2","NO",IF($D$11="Nivel 1","SI")))</f>
        <v>NO</v>
      </c>
    </row>
    <row r="44" spans="2:15" ht="4.5" customHeight="1" x14ac:dyDescent="0.25">
      <c r="B44" s="219"/>
    </row>
    <row r="45" spans="2:15" ht="21.75" customHeight="1" x14ac:dyDescent="0.25">
      <c r="B45" s="533" t="s">
        <v>467</v>
      </c>
      <c r="C45" s="534"/>
      <c r="D45" s="534"/>
      <c r="E45" s="534"/>
      <c r="F45" s="534"/>
      <c r="G45" s="534"/>
      <c r="H45" s="534"/>
      <c r="I45" s="534"/>
      <c r="J45" s="534"/>
      <c r="K45" s="534"/>
      <c r="L45" s="534"/>
      <c r="M45" s="535"/>
      <c r="O45" s="223" t="str">
        <f>IF($D$11="Nivel 3","NO",IF($D$11="Nivel 2","NO",IF($D$11="Nivel 1","SI")))</f>
        <v>NO</v>
      </c>
    </row>
    <row r="47" spans="2:15" ht="21.75" customHeight="1" x14ac:dyDescent="0.25">
      <c r="B47" s="539" t="s">
        <v>169</v>
      </c>
      <c r="C47" s="540"/>
      <c r="D47" s="540"/>
      <c r="E47" s="540"/>
      <c r="F47" s="540"/>
      <c r="G47" s="540"/>
      <c r="H47" s="540"/>
      <c r="I47" s="540"/>
      <c r="J47" s="540"/>
      <c r="K47" s="540"/>
      <c r="L47" s="540"/>
      <c r="M47" s="540"/>
      <c r="N47" s="540"/>
      <c r="O47" s="541"/>
    </row>
    <row r="48" spans="2:15" ht="4.5" customHeight="1" x14ac:dyDescent="0.25">
      <c r="B48" s="219"/>
    </row>
    <row r="49" spans="2:15" ht="21.75" customHeight="1" x14ac:dyDescent="0.25">
      <c r="B49" s="533" t="s">
        <v>468</v>
      </c>
      <c r="C49" s="534"/>
      <c r="D49" s="534"/>
      <c r="E49" s="534"/>
      <c r="F49" s="534"/>
      <c r="G49" s="534"/>
      <c r="H49" s="534"/>
      <c r="I49" s="534"/>
      <c r="J49" s="534"/>
      <c r="K49" s="534"/>
      <c r="L49" s="534"/>
      <c r="M49" s="535"/>
      <c r="O49" s="223" t="str">
        <f>IF($D$11="Nivel 3","SI",IF($D$11="Nivel 2","SI",IF($D$11="Nivel 1","SI")))</f>
        <v>SI</v>
      </c>
    </row>
    <row r="50" spans="2:15" ht="4.5" customHeight="1" x14ac:dyDescent="0.25">
      <c r="B50" s="219"/>
    </row>
    <row r="51" spans="2:15" ht="21.75" customHeight="1" x14ac:dyDescent="0.25">
      <c r="B51" s="533" t="s">
        <v>273</v>
      </c>
      <c r="C51" s="534"/>
      <c r="D51" s="534"/>
      <c r="E51" s="534"/>
      <c r="F51" s="534"/>
      <c r="G51" s="534"/>
      <c r="H51" s="534"/>
      <c r="I51" s="534"/>
      <c r="J51" s="534"/>
      <c r="K51" s="534"/>
      <c r="L51" s="534"/>
      <c r="M51" s="535"/>
      <c r="O51" s="223" t="str">
        <f>IF($D$11="Nivel 3","SI",IF($D$11="Nivel 2","SI",IF($D$11="Nivel 1","SI")))</f>
        <v>SI</v>
      </c>
    </row>
    <row r="52" spans="2:15" ht="4.5" customHeight="1" x14ac:dyDescent="0.25">
      <c r="B52" s="219"/>
    </row>
    <row r="53" spans="2:15" ht="21.75" customHeight="1" x14ac:dyDescent="0.25">
      <c r="B53" s="530" t="s">
        <v>287</v>
      </c>
      <c r="C53" s="534"/>
      <c r="D53" s="534"/>
      <c r="E53" s="534"/>
      <c r="F53" s="534"/>
      <c r="G53" s="534"/>
      <c r="H53" s="534"/>
      <c r="I53" s="534"/>
      <c r="J53" s="534"/>
      <c r="K53" s="534"/>
      <c r="L53" s="534"/>
      <c r="M53" s="535"/>
      <c r="O53" s="223" t="str">
        <f>IF($D$11="Nivel 3","SI",IF($D$11="Nivel 2","SI",IF($D$11="Nivel 1","SI")))</f>
        <v>SI</v>
      </c>
    </row>
    <row r="54" spans="2:15" ht="4.5" customHeight="1" x14ac:dyDescent="0.25">
      <c r="B54" s="219"/>
    </row>
    <row r="55" spans="2:15" ht="21.75" customHeight="1" x14ac:dyDescent="0.25">
      <c r="B55" s="533" t="s">
        <v>275</v>
      </c>
      <c r="C55" s="534"/>
      <c r="D55" s="534"/>
      <c r="E55" s="534"/>
      <c r="F55" s="534"/>
      <c r="G55" s="534"/>
      <c r="H55" s="534"/>
      <c r="I55" s="534"/>
      <c r="J55" s="534"/>
      <c r="K55" s="534"/>
      <c r="L55" s="534"/>
      <c r="M55" s="535"/>
      <c r="O55" s="223" t="str">
        <f>IF($D$11="Nivel 3","SI",IF($D$11="Nivel 2","SI",IF($D$11="Nivel 1","SI")))</f>
        <v>SI</v>
      </c>
    </row>
    <row r="56" spans="2:15" ht="4.5" customHeight="1" x14ac:dyDescent="0.25">
      <c r="B56" s="219"/>
    </row>
    <row r="57" spans="2:15" ht="21.75" customHeight="1" x14ac:dyDescent="0.25">
      <c r="B57" s="533" t="s">
        <v>274</v>
      </c>
      <c r="C57" s="534"/>
      <c r="D57" s="534"/>
      <c r="E57" s="534"/>
      <c r="F57" s="534"/>
      <c r="G57" s="534"/>
      <c r="H57" s="534"/>
      <c r="I57" s="534"/>
      <c r="J57" s="534"/>
      <c r="K57" s="534"/>
      <c r="L57" s="534"/>
      <c r="M57" s="535"/>
      <c r="O57" s="223" t="str">
        <f>IF($D$11="Nivel 3","SI",IF($D$11="Nivel 2","SI",IF($D$11="Nivel 1","SI")))</f>
        <v>SI</v>
      </c>
    </row>
    <row r="58" spans="2:15" ht="4.5" customHeight="1" x14ac:dyDescent="0.25">
      <c r="B58" s="219"/>
    </row>
    <row r="59" spans="2:15" ht="21.75" customHeight="1" x14ac:dyDescent="0.25">
      <c r="B59" s="533" t="s">
        <v>469</v>
      </c>
      <c r="C59" s="534"/>
      <c r="D59" s="534"/>
      <c r="E59" s="534"/>
      <c r="F59" s="534"/>
      <c r="G59" s="534"/>
      <c r="H59" s="534"/>
      <c r="I59" s="534"/>
      <c r="J59" s="534"/>
      <c r="K59" s="534"/>
      <c r="L59" s="534"/>
      <c r="M59" s="535"/>
      <c r="O59" s="223" t="str">
        <f>IF($D$11="Nivel 3","SI",IF($D$11="Nivel 2","SI",IF($D$11="Nivel 1","SI")))</f>
        <v>SI</v>
      </c>
    </row>
    <row r="60" spans="2:15" ht="4.5" customHeight="1" x14ac:dyDescent="0.25">
      <c r="B60" s="219"/>
    </row>
    <row r="61" spans="2:15" ht="21.75" customHeight="1" x14ac:dyDescent="0.25">
      <c r="B61" s="530" t="s">
        <v>279</v>
      </c>
      <c r="C61" s="534"/>
      <c r="D61" s="534"/>
      <c r="E61" s="534"/>
      <c r="F61" s="534"/>
      <c r="G61" s="534"/>
      <c r="H61" s="534"/>
      <c r="I61" s="534"/>
      <c r="J61" s="534"/>
      <c r="K61" s="534"/>
      <c r="L61" s="534"/>
      <c r="M61" s="535"/>
      <c r="O61" s="223" t="str">
        <f>IF($D$11="Nivel 3","NO",IF($D$11="Nivel 2","NO",IF($D$11="Nivel 1","SI")))</f>
        <v>NO</v>
      </c>
    </row>
    <row r="62" spans="2:15" ht="4.5" customHeight="1" x14ac:dyDescent="0.25">
      <c r="B62" s="219"/>
    </row>
    <row r="63" spans="2:15" ht="21.75" customHeight="1" x14ac:dyDescent="0.25">
      <c r="B63" s="533" t="s">
        <v>470</v>
      </c>
      <c r="C63" s="534"/>
      <c r="D63" s="534"/>
      <c r="E63" s="534"/>
      <c r="F63" s="534"/>
      <c r="G63" s="534"/>
      <c r="H63" s="534"/>
      <c r="I63" s="534"/>
      <c r="J63" s="534"/>
      <c r="K63" s="534"/>
      <c r="L63" s="534"/>
      <c r="M63" s="535"/>
      <c r="O63" s="223" t="str">
        <f>IF($D$11="Nivel 3","NO",IF($D$11="Nivel 2","NO",IF($D$11="Nivel 1","SI")))</f>
        <v>NO</v>
      </c>
    </row>
    <row r="64" spans="2:15" ht="4.5" customHeight="1" x14ac:dyDescent="0.25">
      <c r="B64" s="219"/>
    </row>
    <row r="65" spans="2:15" ht="21.75" customHeight="1" x14ac:dyDescent="0.25">
      <c r="B65" s="533" t="s">
        <v>278</v>
      </c>
      <c r="C65" s="534"/>
      <c r="D65" s="534"/>
      <c r="E65" s="534"/>
      <c r="F65" s="534"/>
      <c r="G65" s="534"/>
      <c r="H65" s="534"/>
      <c r="I65" s="534"/>
      <c r="J65" s="534"/>
      <c r="K65" s="534"/>
      <c r="L65" s="534"/>
      <c r="M65" s="535"/>
      <c r="O65" s="223" t="str">
        <f>IF($D$11="Nivel 3","NO",IF($D$11="Nivel 2","NO",IF($D$11="Nivel 1","SI")))</f>
        <v>NO</v>
      </c>
    </row>
    <row r="66" spans="2:15" ht="4.5" customHeight="1" x14ac:dyDescent="0.25">
      <c r="B66" s="219"/>
    </row>
    <row r="67" spans="2:15" ht="21.75" customHeight="1" x14ac:dyDescent="0.25">
      <c r="B67" s="533" t="s">
        <v>277</v>
      </c>
      <c r="C67" s="534"/>
      <c r="D67" s="534"/>
      <c r="E67" s="534"/>
      <c r="F67" s="534"/>
      <c r="G67" s="534"/>
      <c r="H67" s="534"/>
      <c r="I67" s="534"/>
      <c r="J67" s="534"/>
      <c r="K67" s="534"/>
      <c r="L67" s="534"/>
      <c r="M67" s="535"/>
      <c r="O67" s="223" t="str">
        <f>IF($D$11="Nivel 3","NO",IF($D$11="Nivel 2","NO",IF($D$11="Nivel 1","SI")))</f>
        <v>NO</v>
      </c>
    </row>
    <row r="69" spans="2:15" ht="21.75" customHeight="1" x14ac:dyDescent="0.25">
      <c r="B69" s="536" t="s">
        <v>276</v>
      </c>
      <c r="C69" s="537"/>
      <c r="D69" s="537"/>
      <c r="E69" s="537"/>
      <c r="F69" s="537"/>
      <c r="G69" s="537"/>
      <c r="H69" s="537"/>
      <c r="I69" s="537"/>
      <c r="J69" s="537"/>
      <c r="K69" s="537"/>
      <c r="L69" s="537"/>
      <c r="M69" s="537"/>
      <c r="N69" s="537"/>
      <c r="O69" s="538"/>
    </row>
    <row r="70" spans="2:15" ht="4.5" customHeight="1" x14ac:dyDescent="0.25">
      <c r="B70" s="219"/>
    </row>
    <row r="71" spans="2:15" ht="21.75" customHeight="1" x14ac:dyDescent="0.25">
      <c r="B71" s="533" t="s">
        <v>471</v>
      </c>
      <c r="C71" s="534"/>
      <c r="D71" s="534"/>
      <c r="E71" s="534"/>
      <c r="F71" s="534"/>
      <c r="G71" s="534"/>
      <c r="H71" s="534"/>
      <c r="I71" s="534"/>
      <c r="J71" s="534"/>
      <c r="K71" s="534"/>
      <c r="L71" s="534"/>
      <c r="M71" s="535"/>
      <c r="O71" s="223" t="str">
        <f>IF($D$11="Nivel 3","SI",IF($D$11="Nivel 2","SI",IF($D$11="Nivel 1","SI")))</f>
        <v>SI</v>
      </c>
    </row>
    <row r="72" spans="2:15" ht="4.5" customHeight="1" x14ac:dyDescent="0.25">
      <c r="B72" s="219"/>
    </row>
    <row r="73" spans="2:15" ht="21.75" customHeight="1" x14ac:dyDescent="0.25">
      <c r="B73" s="533" t="s">
        <v>280</v>
      </c>
      <c r="C73" s="534"/>
      <c r="D73" s="534"/>
      <c r="E73" s="534"/>
      <c r="F73" s="534"/>
      <c r="G73" s="534"/>
      <c r="H73" s="534"/>
      <c r="I73" s="534"/>
      <c r="J73" s="534"/>
      <c r="K73" s="534"/>
      <c r="L73" s="534"/>
      <c r="M73" s="535"/>
      <c r="O73" s="223" t="str">
        <f>IF($D$11="Nivel 3","SI",IF($D$11="Nivel 2","SI",IF($D$11="Nivel 1","SI")))</f>
        <v>SI</v>
      </c>
    </row>
    <row r="74" spans="2:15" ht="4.5" customHeight="1" x14ac:dyDescent="0.25">
      <c r="B74" s="219"/>
    </row>
    <row r="75" spans="2:15" ht="21.75" customHeight="1" x14ac:dyDescent="0.25">
      <c r="B75" s="533" t="s">
        <v>281</v>
      </c>
      <c r="C75" s="534"/>
      <c r="D75" s="534"/>
      <c r="E75" s="534"/>
      <c r="F75" s="534"/>
      <c r="G75" s="534"/>
      <c r="H75" s="534"/>
      <c r="I75" s="534"/>
      <c r="J75" s="534"/>
      <c r="K75" s="534"/>
      <c r="L75" s="534"/>
      <c r="M75" s="535"/>
      <c r="O75" s="223" t="str">
        <f>IF($D$11="Nivel 3","SI",IF($D$11="Nivel 2","SI",IF($D$11="Nivel 1","SI")))</f>
        <v>SI</v>
      </c>
    </row>
    <row r="76" spans="2:15" ht="4.5" customHeight="1" x14ac:dyDescent="0.25">
      <c r="B76" s="219"/>
    </row>
    <row r="77" spans="2:15" ht="21.75" customHeight="1" x14ac:dyDescent="0.25">
      <c r="B77" s="533" t="s">
        <v>282</v>
      </c>
      <c r="C77" s="534"/>
      <c r="D77" s="534"/>
      <c r="E77" s="534"/>
      <c r="F77" s="534"/>
      <c r="G77" s="534"/>
      <c r="H77" s="534"/>
      <c r="I77" s="534"/>
      <c r="J77" s="534"/>
      <c r="K77" s="534"/>
      <c r="L77" s="534"/>
      <c r="M77" s="535"/>
      <c r="O77" s="223" t="str">
        <f>IF($D$11="Nivel 3","SI",IF($D$11="Nivel 2","SI",IF($D$11="Nivel 1","SI")))</f>
        <v>SI</v>
      </c>
    </row>
    <row r="78" spans="2:15" ht="4.5" customHeight="1" x14ac:dyDescent="0.25">
      <c r="B78" s="219"/>
    </row>
    <row r="79" spans="2:15" ht="21.75" customHeight="1" x14ac:dyDescent="0.25">
      <c r="B79" s="533" t="s">
        <v>283</v>
      </c>
      <c r="C79" s="534"/>
      <c r="D79" s="534"/>
      <c r="E79" s="534"/>
      <c r="F79" s="534"/>
      <c r="G79" s="534"/>
      <c r="H79" s="534"/>
      <c r="I79" s="534"/>
      <c r="J79" s="534"/>
      <c r="K79" s="534"/>
      <c r="L79" s="534"/>
      <c r="M79" s="535"/>
      <c r="O79" s="223" t="str">
        <f>IF($D$11="Nivel 3","NO",IF($D$11="Nivel 2","SI",IF($D$11="Nivel 1","SI")))</f>
        <v>NO</v>
      </c>
    </row>
    <row r="80" spans="2:15" ht="4.5" customHeight="1" x14ac:dyDescent="0.25">
      <c r="B80" s="219"/>
    </row>
    <row r="81" spans="2:15" ht="21.75" customHeight="1" x14ac:dyDescent="0.25">
      <c r="B81" s="533" t="s">
        <v>472</v>
      </c>
      <c r="C81" s="534"/>
      <c r="D81" s="534"/>
      <c r="E81" s="534"/>
      <c r="F81" s="534"/>
      <c r="G81" s="534"/>
      <c r="H81" s="534"/>
      <c r="I81" s="534"/>
      <c r="J81" s="534"/>
      <c r="K81" s="534"/>
      <c r="L81" s="534"/>
      <c r="M81" s="535"/>
      <c r="O81" s="223" t="str">
        <f>IF($D$11="Nivel 3","NO",IF($D$11="Nivel 2","SI",IF($D$11="Nivel 1","SI")))</f>
        <v>NO</v>
      </c>
    </row>
    <row r="82" spans="2:15" ht="4.5" customHeight="1" x14ac:dyDescent="0.25">
      <c r="B82" s="219"/>
    </row>
    <row r="83" spans="2:15" ht="21.75" customHeight="1" x14ac:dyDescent="0.25">
      <c r="B83" s="533" t="s">
        <v>473</v>
      </c>
      <c r="C83" s="534"/>
      <c r="D83" s="534"/>
      <c r="E83" s="534"/>
      <c r="F83" s="534"/>
      <c r="G83" s="534"/>
      <c r="H83" s="534"/>
      <c r="I83" s="534"/>
      <c r="J83" s="534"/>
      <c r="K83" s="534"/>
      <c r="L83" s="534"/>
      <c r="M83" s="535"/>
      <c r="O83" s="223" t="str">
        <f>IF($D$11="Nivel 3","NO",IF($D$11="Nivel 2","SI",IF($D$11="Nivel 1","SI")))</f>
        <v>NO</v>
      </c>
    </row>
    <row r="84" spans="2:15" ht="4.5" customHeight="1" x14ac:dyDescent="0.25">
      <c r="B84" s="219"/>
    </row>
    <row r="85" spans="2:15" ht="34.5" customHeight="1" x14ac:dyDescent="0.25">
      <c r="B85" s="530" t="s">
        <v>284</v>
      </c>
      <c r="C85" s="531"/>
      <c r="D85" s="531"/>
      <c r="E85" s="531"/>
      <c r="F85" s="531"/>
      <c r="G85" s="531"/>
      <c r="H85" s="531"/>
      <c r="I85" s="531"/>
      <c r="J85" s="531"/>
      <c r="K85" s="531"/>
      <c r="L85" s="531"/>
      <c r="M85" s="532"/>
      <c r="O85" s="223" t="str">
        <f>IF($D$11="Nivel 3","NO",IF($D$11="Nivel 2","NO",IF($D$11="Nivel 1","SI")))</f>
        <v>NO</v>
      </c>
    </row>
    <row r="86" spans="2:15" ht="4.5" customHeight="1" x14ac:dyDescent="0.25">
      <c r="B86" s="219"/>
    </row>
    <row r="87" spans="2:15" ht="34.5" customHeight="1" x14ac:dyDescent="0.25">
      <c r="B87" s="530" t="s">
        <v>474</v>
      </c>
      <c r="C87" s="531"/>
      <c r="D87" s="531"/>
      <c r="E87" s="531"/>
      <c r="F87" s="531"/>
      <c r="G87" s="531"/>
      <c r="H87" s="531"/>
      <c r="I87" s="531"/>
      <c r="J87" s="531"/>
      <c r="K87" s="531"/>
      <c r="L87" s="531"/>
      <c r="M87" s="532"/>
      <c r="O87" s="223" t="str">
        <f>IF($D$11="Nivel 3","NO",IF($D$11="Nivel 2","NO",IF($D$11="Nivel 1","SI")))</f>
        <v>NO</v>
      </c>
    </row>
    <row r="88" spans="2:15" ht="4.5" customHeight="1" x14ac:dyDescent="0.25">
      <c r="B88" s="219"/>
    </row>
    <row r="89" spans="2:15" ht="34.5" customHeight="1" x14ac:dyDescent="0.25">
      <c r="B89" s="530" t="s">
        <v>475</v>
      </c>
      <c r="C89" s="531"/>
      <c r="D89" s="531"/>
      <c r="E89" s="531"/>
      <c r="F89" s="531"/>
      <c r="G89" s="531"/>
      <c r="H89" s="531"/>
      <c r="I89" s="531"/>
      <c r="J89" s="531"/>
      <c r="K89" s="531"/>
      <c r="L89" s="531"/>
      <c r="M89" s="532"/>
      <c r="O89" s="223" t="str">
        <f>IF($D$11="Nivel 3","NO",IF($D$11="Nivel 2","NO",IF($D$11="Nivel 1","SI")))</f>
        <v>NO</v>
      </c>
    </row>
  </sheetData>
  <sheetProtection algorithmName="SHA-512" hashValue="CJaKTpvSpID0ce6yjZyB2FpPGSgE5HvsLMUnMG6SZHxrqXj3ACQqRoC64W+ykgEYkNM/NFWPSuGDdpLrg55tSA==" saltValue="UEoCYvOCPJ02EgCHt+YR7g==" spinCount="100000" sheet="1" objects="1" scenarios="1" selectLockedCells="1"/>
  <mergeCells count="34">
    <mergeCell ref="B31:M31"/>
    <mergeCell ref="B33:M33"/>
    <mergeCell ref="B35:M35"/>
    <mergeCell ref="B37:M37"/>
    <mergeCell ref="B6:O6"/>
    <mergeCell ref="B25:O25"/>
    <mergeCell ref="B27:M27"/>
    <mergeCell ref="B29:M29"/>
    <mergeCell ref="B39:M39"/>
    <mergeCell ref="B41:M41"/>
    <mergeCell ref="B43:M43"/>
    <mergeCell ref="B45:M45"/>
    <mergeCell ref="B47:O47"/>
    <mergeCell ref="B59:M59"/>
    <mergeCell ref="B61:M61"/>
    <mergeCell ref="B63:M63"/>
    <mergeCell ref="B57:M57"/>
    <mergeCell ref="B49:M49"/>
    <mergeCell ref="B51:M51"/>
    <mergeCell ref="B53:M53"/>
    <mergeCell ref="B55:M55"/>
    <mergeCell ref="B65:M65"/>
    <mergeCell ref="B67:M67"/>
    <mergeCell ref="B69:O69"/>
    <mergeCell ref="B71:M71"/>
    <mergeCell ref="B73:M73"/>
    <mergeCell ref="B85:M85"/>
    <mergeCell ref="B87:M87"/>
    <mergeCell ref="B89:M89"/>
    <mergeCell ref="B75:M75"/>
    <mergeCell ref="B77:M77"/>
    <mergeCell ref="B79:M79"/>
    <mergeCell ref="B81:M81"/>
    <mergeCell ref="B83:M83"/>
  </mergeCells>
  <conditionalFormatting sqref="O27 O29 O31 O33 O35 O37 O39 O41 O43 O45">
    <cfRule type="containsText" dxfId="44" priority="47" operator="containsText" text="NO">
      <formula>NOT(ISERROR(SEARCH("NO",O27)))</formula>
    </cfRule>
    <cfRule type="containsText" dxfId="43" priority="48" operator="containsText" text="SI">
      <formula>NOT(ISERROR(SEARCH("SI",O27)))</formula>
    </cfRule>
  </conditionalFormatting>
  <conditionalFormatting sqref="O49">
    <cfRule type="containsText" dxfId="42" priority="45" operator="containsText" text="NO">
      <formula>NOT(ISERROR(SEARCH("NO",O49)))</formula>
    </cfRule>
    <cfRule type="containsText" dxfId="41" priority="46" operator="containsText" text="SI">
      <formula>NOT(ISERROR(SEARCH("SI",O49)))</formula>
    </cfRule>
  </conditionalFormatting>
  <conditionalFormatting sqref="O51">
    <cfRule type="containsText" dxfId="40" priority="43" operator="containsText" text="NO">
      <formula>NOT(ISERROR(SEARCH("NO",O51)))</formula>
    </cfRule>
    <cfRule type="containsText" dxfId="39" priority="44" operator="containsText" text="SI">
      <formula>NOT(ISERROR(SEARCH("SI",O51)))</formula>
    </cfRule>
  </conditionalFormatting>
  <conditionalFormatting sqref="O53">
    <cfRule type="containsText" dxfId="38" priority="41" operator="containsText" text="NO">
      <formula>NOT(ISERROR(SEARCH("NO",O53)))</formula>
    </cfRule>
    <cfRule type="containsText" dxfId="37" priority="42" operator="containsText" text="SI">
      <formula>NOT(ISERROR(SEARCH("SI",O53)))</formula>
    </cfRule>
  </conditionalFormatting>
  <conditionalFormatting sqref="O55">
    <cfRule type="containsText" dxfId="36" priority="37" operator="containsText" text="NO">
      <formula>NOT(ISERROR(SEARCH("NO",O55)))</formula>
    </cfRule>
    <cfRule type="containsText" dxfId="35" priority="38" operator="containsText" text="SI">
      <formula>NOT(ISERROR(SEARCH("SI",O55)))</formula>
    </cfRule>
  </conditionalFormatting>
  <conditionalFormatting sqref="O57">
    <cfRule type="containsText" dxfId="34" priority="35" operator="containsText" text="NO">
      <formula>NOT(ISERROR(SEARCH("NO",O57)))</formula>
    </cfRule>
    <cfRule type="containsText" dxfId="33" priority="36" operator="containsText" text="SI">
      <formula>NOT(ISERROR(SEARCH("SI",O57)))</formula>
    </cfRule>
  </conditionalFormatting>
  <conditionalFormatting sqref="O59">
    <cfRule type="containsText" dxfId="32" priority="33" operator="containsText" text="NO">
      <formula>NOT(ISERROR(SEARCH("NO",O59)))</formula>
    </cfRule>
    <cfRule type="containsText" dxfId="31" priority="34" operator="containsText" text="SI">
      <formula>NOT(ISERROR(SEARCH("SI",O59)))</formula>
    </cfRule>
  </conditionalFormatting>
  <conditionalFormatting sqref="O61">
    <cfRule type="containsText" dxfId="30" priority="31" operator="containsText" text="NO">
      <formula>NOT(ISERROR(SEARCH("NO",O61)))</formula>
    </cfRule>
    <cfRule type="containsText" dxfId="29" priority="32" operator="containsText" text="SI">
      <formula>NOT(ISERROR(SEARCH("SI",O61)))</formula>
    </cfRule>
  </conditionalFormatting>
  <conditionalFormatting sqref="O63">
    <cfRule type="containsText" dxfId="28" priority="29" operator="containsText" text="NO">
      <formula>NOT(ISERROR(SEARCH("NO",O63)))</formula>
    </cfRule>
    <cfRule type="containsText" dxfId="27" priority="30" operator="containsText" text="SI">
      <formula>NOT(ISERROR(SEARCH("SI",O63)))</formula>
    </cfRule>
  </conditionalFormatting>
  <conditionalFormatting sqref="O65">
    <cfRule type="containsText" dxfId="26" priority="27" operator="containsText" text="NO">
      <formula>NOT(ISERROR(SEARCH("NO",O65)))</formula>
    </cfRule>
    <cfRule type="containsText" dxfId="25" priority="28" operator="containsText" text="SI">
      <formula>NOT(ISERROR(SEARCH("SI",O65)))</formula>
    </cfRule>
  </conditionalFormatting>
  <conditionalFormatting sqref="O67">
    <cfRule type="containsText" dxfId="24" priority="25" operator="containsText" text="NO">
      <formula>NOT(ISERROR(SEARCH("NO",O67)))</formula>
    </cfRule>
    <cfRule type="containsText" dxfId="23" priority="26" operator="containsText" text="SI">
      <formula>NOT(ISERROR(SEARCH("SI",O67)))</formula>
    </cfRule>
  </conditionalFormatting>
  <conditionalFormatting sqref="O71">
    <cfRule type="containsText" dxfId="22" priority="23" operator="containsText" text="NO">
      <formula>NOT(ISERROR(SEARCH("NO",O71)))</formula>
    </cfRule>
    <cfRule type="containsText" dxfId="21" priority="24" operator="containsText" text="SI">
      <formula>NOT(ISERROR(SEARCH("SI",O71)))</formula>
    </cfRule>
  </conditionalFormatting>
  <conditionalFormatting sqref="O73">
    <cfRule type="containsText" dxfId="20" priority="21" operator="containsText" text="NO">
      <formula>NOT(ISERROR(SEARCH("NO",O73)))</formula>
    </cfRule>
    <cfRule type="containsText" dxfId="19" priority="22" operator="containsText" text="SI">
      <formula>NOT(ISERROR(SEARCH("SI",O73)))</formula>
    </cfRule>
  </conditionalFormatting>
  <conditionalFormatting sqref="O75">
    <cfRule type="containsText" dxfId="18" priority="19" operator="containsText" text="NO">
      <formula>NOT(ISERROR(SEARCH("NO",O75)))</formula>
    </cfRule>
    <cfRule type="containsText" dxfId="17" priority="20" operator="containsText" text="SI">
      <formula>NOT(ISERROR(SEARCH("SI",O75)))</formula>
    </cfRule>
  </conditionalFormatting>
  <conditionalFormatting sqref="O77">
    <cfRule type="containsText" dxfId="16" priority="17" operator="containsText" text="NO">
      <formula>NOT(ISERROR(SEARCH("NO",O77)))</formula>
    </cfRule>
    <cfRule type="containsText" dxfId="15" priority="18" operator="containsText" text="SI">
      <formula>NOT(ISERROR(SEARCH("SI",O77)))</formula>
    </cfRule>
  </conditionalFormatting>
  <conditionalFormatting sqref="O79">
    <cfRule type="containsText" dxfId="14" priority="15" operator="containsText" text="NO">
      <formula>NOT(ISERROR(SEARCH("NO",O79)))</formula>
    </cfRule>
    <cfRule type="containsText" dxfId="13" priority="16" operator="containsText" text="SI">
      <formula>NOT(ISERROR(SEARCH("SI",O79)))</formula>
    </cfRule>
  </conditionalFormatting>
  <conditionalFormatting sqref="O81">
    <cfRule type="containsText" dxfId="12" priority="13" operator="containsText" text="NO">
      <formula>NOT(ISERROR(SEARCH("NO",O81)))</formula>
    </cfRule>
    <cfRule type="containsText" dxfId="11" priority="14" operator="containsText" text="SI">
      <formula>NOT(ISERROR(SEARCH("SI",O81)))</formula>
    </cfRule>
  </conditionalFormatting>
  <conditionalFormatting sqref="O83">
    <cfRule type="containsText" dxfId="10" priority="11" operator="containsText" text="NO">
      <formula>NOT(ISERROR(SEARCH("NO",O83)))</formula>
    </cfRule>
    <cfRule type="containsText" dxfId="9" priority="12" operator="containsText" text="SI">
      <formula>NOT(ISERROR(SEARCH("SI",O83)))</formula>
    </cfRule>
  </conditionalFormatting>
  <conditionalFormatting sqref="O85">
    <cfRule type="containsText" dxfId="8" priority="9" operator="containsText" text="NO">
      <formula>NOT(ISERROR(SEARCH("NO",O85)))</formula>
    </cfRule>
    <cfRule type="containsText" dxfId="7" priority="10" operator="containsText" text="SI">
      <formula>NOT(ISERROR(SEARCH("SI",O85)))</formula>
    </cfRule>
  </conditionalFormatting>
  <conditionalFormatting sqref="O87">
    <cfRule type="containsText" dxfId="6" priority="7" operator="containsText" text="NO">
      <formula>NOT(ISERROR(SEARCH("NO",O87)))</formula>
    </cfRule>
    <cfRule type="containsText" dxfId="5" priority="8" operator="containsText" text="SI">
      <formula>NOT(ISERROR(SEARCH("SI",O87)))</formula>
    </cfRule>
  </conditionalFormatting>
  <conditionalFormatting sqref="O89">
    <cfRule type="containsText" dxfId="4" priority="5" operator="containsText" text="NO">
      <formula>NOT(ISERROR(SEARCH("NO",O89)))</formula>
    </cfRule>
    <cfRule type="containsText" dxfId="3" priority="6" operator="containsText" text="SI">
      <formula>NOT(ISERROR(SEARCH("SI",O89)))</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3" operator="containsText" id="{47977BEF-058C-426A-8DAC-55C9972EA4BB}">
            <xm:f>NOT(ISERROR(SEARCH(Rangos!$B$13,D11)))</xm:f>
            <xm:f>Rangos!$B$13</xm:f>
            <x14:dxf>
              <fill>
                <patternFill>
                  <bgColor rgb="FF17B987"/>
                </patternFill>
              </fill>
            </x14:dxf>
          </x14:cfRule>
          <x14:cfRule type="containsText" priority="54" operator="containsText" id="{1E61B467-205E-4845-9861-B3BA4FE1A674}">
            <xm:f>NOT(ISERROR(SEARCH(Rangos!$B$11,D11)))</xm:f>
            <xm:f>Rangos!$B$11</xm:f>
            <x14:dxf>
              <fill>
                <patternFill>
                  <bgColor rgb="FFFCB53B"/>
                </patternFill>
              </fill>
            </x14:dxf>
          </x14:cfRule>
          <x14:cfRule type="containsText" priority="55" operator="containsText" id="{7C6FC23F-D3A3-4CA8-A49E-3B0F4E3AFD23}">
            <xm:f>NOT(ISERROR(SEARCH(Rangos!$B$9,D11)))</xm:f>
            <xm:f>Rangos!$B$9</xm:f>
            <x14:dxf>
              <fill>
                <patternFill>
                  <bgColor rgb="FFFA3E4B"/>
                </patternFill>
              </fill>
            </x14:dxf>
          </x14:cfRule>
          <xm:sqref>D11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Portada</vt:lpstr>
      <vt:lpstr>Metodología</vt:lpstr>
      <vt:lpstr>Puntuación vbles</vt:lpstr>
      <vt:lpstr>Rangos</vt:lpstr>
      <vt:lpstr>Modelo Estratificación_P1</vt:lpstr>
      <vt:lpstr>Rdo Estratificación_P1</vt:lpstr>
      <vt:lpstr>Modelo Atención Farmacéutica_P1</vt:lpstr>
      <vt:lpstr>Ref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Ascendo Consulting</dc:creator>
  <cp:lastModifiedBy>Ascendo Consulting</cp:lastModifiedBy>
  <dcterms:created xsi:type="dcterms:W3CDTF">2017-09-18T10:07:41Z</dcterms:created>
  <dcterms:modified xsi:type="dcterms:W3CDTF">2018-07-18T15:53:03Z</dcterms:modified>
</cp:coreProperties>
</file>